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8805" windowHeight="10065" tabRatio="847" firstSheet="1" activeTab="1"/>
  </bookViews>
  <sheets>
    <sheet name="ROI Definitions-page i" sheetId="10" r:id="rId1"/>
    <sheet name="ROI-Summary-page 1" sheetId="9" r:id="rId2"/>
    <sheet name="Personnel Resource Rates-page 2" sheetId="8" r:id="rId3"/>
    <sheet name="Costs-ImpResourcesbyHour-page 3" sheetId="4" r:id="rId4"/>
    <sheet name="Costs-Goods-Services-page 4" sheetId="5" r:id="rId5"/>
    <sheet name="Benefits-Resources-page 5" sheetId="6" r:id="rId6"/>
    <sheet name="Benefits-Goods-Services-page 6" sheetId="7" r:id="rId7"/>
  </sheets>
  <definedNames>
    <definedName name="_xlnm.Print_Area" localSheetId="6">'Benefits-Goods-Services-page 6'!$A$1:$G$50</definedName>
    <definedName name="_xlnm.Print_Area" localSheetId="5">'Benefits-Resources-page 5'!$A$1:$K$48</definedName>
    <definedName name="_xlnm.Print_Area" localSheetId="4">'Costs-Goods-Services-page 4'!$A$1:$G$45</definedName>
    <definedName name="_xlnm.Print_Area" localSheetId="3">'Costs-ImpResourcesbyHour-page 3'!$A$1:$Q$21</definedName>
    <definedName name="_xlnm.Print_Area" localSheetId="2">'Personnel Resource Rates-page 2'!$A$1:$G$39</definedName>
    <definedName name="_xlnm.Print_Area" localSheetId="1">'ROI-Summary-page 1'!$A$1:$H$23</definedName>
    <definedName name="ResourceListwRate">'Personnel Resource Rates-page 2'!$A$3:$B$11</definedName>
  </definedNames>
  <calcPr calcId="145621"/>
</workbook>
</file>

<file path=xl/calcChain.xml><?xml version="1.0" encoding="utf-8"?>
<calcChain xmlns="http://schemas.openxmlformats.org/spreadsheetml/2006/main">
  <c r="E24" i="6" l="1"/>
  <c r="E25" i="6"/>
  <c r="E26" i="6"/>
  <c r="E27" i="6"/>
  <c r="E28" i="6"/>
  <c r="E29" i="6"/>
  <c r="E30" i="6"/>
  <c r="E31" i="6"/>
  <c r="E32" i="6"/>
  <c r="E33" i="6"/>
  <c r="E23" i="6"/>
  <c r="E6" i="6"/>
  <c r="E7" i="6"/>
  <c r="E8" i="6"/>
  <c r="E9" i="6"/>
  <c r="E10" i="6"/>
  <c r="E11" i="6"/>
  <c r="E12" i="6"/>
  <c r="E13" i="6"/>
  <c r="E14" i="6"/>
  <c r="E5" i="6"/>
  <c r="O19" i="4"/>
  <c r="L19" i="4"/>
  <c r="I19" i="4"/>
  <c r="F19" i="4"/>
  <c r="D7" i="8"/>
  <c r="D8" i="8"/>
  <c r="D9" i="8"/>
  <c r="D10" i="8"/>
  <c r="D11" i="8"/>
  <c r="D12" i="8"/>
  <c r="F12" i="8" s="1"/>
  <c r="D13" i="8"/>
  <c r="D14" i="8"/>
  <c r="D15" i="8"/>
  <c r="D16" i="8"/>
  <c r="D17" i="8"/>
  <c r="D18" i="8"/>
  <c r="D19" i="8"/>
  <c r="D6" i="8"/>
  <c r="D5" i="8"/>
  <c r="D4" i="8"/>
  <c r="D3" i="8"/>
  <c r="B23" i="6" s="1"/>
  <c r="I23" i="6" s="1"/>
  <c r="E4" i="8"/>
  <c r="E5" i="8"/>
  <c r="E6" i="8"/>
  <c r="E7" i="8"/>
  <c r="E8" i="8"/>
  <c r="E9" i="8"/>
  <c r="E10" i="8"/>
  <c r="E11" i="8"/>
  <c r="E12" i="8"/>
  <c r="E13" i="8"/>
  <c r="E14" i="8"/>
  <c r="E15" i="8"/>
  <c r="E16" i="8"/>
  <c r="E17" i="8"/>
  <c r="E18" i="8"/>
  <c r="E19" i="8"/>
  <c r="E3" i="8"/>
  <c r="F4" i="8"/>
  <c r="F5" i="8"/>
  <c r="F6" i="8"/>
  <c r="F7" i="8"/>
  <c r="F8" i="8"/>
  <c r="F9" i="8"/>
  <c r="F10" i="8"/>
  <c r="F11" i="8"/>
  <c r="F13" i="8"/>
  <c r="F14" i="8"/>
  <c r="F15" i="8"/>
  <c r="F16" i="8"/>
  <c r="F17" i="8"/>
  <c r="F18" i="8"/>
  <c r="F19" i="8"/>
  <c r="F3" i="8"/>
  <c r="G11" i="7"/>
  <c r="G12" i="7"/>
  <c r="G21" i="7"/>
  <c r="G22" i="7"/>
  <c r="G23" i="7"/>
  <c r="G24" i="7"/>
  <c r="G25" i="7"/>
  <c r="G33" i="7"/>
  <c r="G34" i="7"/>
  <c r="G35" i="7"/>
  <c r="G36" i="7"/>
  <c r="G37" i="7"/>
  <c r="G31" i="7"/>
  <c r="G32" i="7"/>
  <c r="G38" i="7"/>
  <c r="G39" i="7"/>
  <c r="G19" i="7"/>
  <c r="G20" i="7"/>
  <c r="G26" i="7"/>
  <c r="G27" i="7"/>
  <c r="G7" i="7"/>
  <c r="G8" i="7"/>
  <c r="G9" i="7"/>
  <c r="G10" i="7"/>
  <c r="G13" i="7"/>
  <c r="G14" i="7"/>
  <c r="G15" i="7"/>
  <c r="G32" i="5"/>
  <c r="G33" i="5"/>
  <c r="G34" i="5"/>
  <c r="G35" i="5"/>
  <c r="G36" i="5"/>
  <c r="G37" i="5"/>
  <c r="G38" i="5"/>
  <c r="G39" i="5"/>
  <c r="G20" i="5"/>
  <c r="G21" i="5"/>
  <c r="G22" i="5"/>
  <c r="G23" i="5"/>
  <c r="G24" i="5"/>
  <c r="G25" i="5"/>
  <c r="G26" i="5"/>
  <c r="G27" i="5"/>
  <c r="G10" i="5"/>
  <c r="G11" i="5"/>
  <c r="G12" i="5"/>
  <c r="G13" i="5"/>
  <c r="G14" i="5"/>
  <c r="C19" i="4"/>
  <c r="G15" i="5"/>
  <c r="G9" i="5"/>
  <c r="G18" i="7"/>
  <c r="G30" i="7"/>
  <c r="P19" i="4"/>
  <c r="M19" i="4"/>
  <c r="J19" i="4"/>
  <c r="G19" i="4"/>
  <c r="D19" i="4"/>
  <c r="D35" i="6"/>
  <c r="D16" i="6"/>
  <c r="B26" i="8"/>
  <c r="B23" i="8"/>
  <c r="B30" i="8"/>
  <c r="D30" i="8" s="1"/>
  <c r="F30" i="8" s="1"/>
  <c r="B31" i="8"/>
  <c r="D31" i="8" s="1"/>
  <c r="F31" i="8" s="1"/>
  <c r="B32" i="8"/>
  <c r="D32" i="8" s="1"/>
  <c r="F32" i="8" s="1"/>
  <c r="B33" i="8"/>
  <c r="D33" i="8" s="1"/>
  <c r="F33" i="8" s="1"/>
  <c r="B34" i="8"/>
  <c r="D34" i="8" s="1"/>
  <c r="F34" i="8" s="1"/>
  <c r="B35" i="8"/>
  <c r="D35" i="8" s="1"/>
  <c r="F35" i="8" s="1"/>
  <c r="B36" i="8"/>
  <c r="D36" i="8" s="1"/>
  <c r="F36" i="8" s="1"/>
  <c r="B29" i="8"/>
  <c r="D29" i="8" s="1"/>
  <c r="F29" i="8" s="1"/>
  <c r="F38" i="6"/>
  <c r="F19" i="6"/>
  <c r="G6" i="7"/>
  <c r="G31" i="5"/>
  <c r="G30" i="5"/>
  <c r="G19" i="5"/>
  <c r="G18" i="5"/>
  <c r="G8" i="5"/>
  <c r="G7" i="5"/>
  <c r="G6" i="5"/>
  <c r="B5" i="4" l="1"/>
  <c r="Q5" i="4" s="1"/>
  <c r="B6" i="4"/>
  <c r="N6" i="4" s="1"/>
  <c r="B8" i="4"/>
  <c r="N8" i="4" s="1"/>
  <c r="B10" i="4"/>
  <c r="N10" i="4" s="1"/>
  <c r="B3" i="4"/>
  <c r="N3" i="4" s="1"/>
  <c r="B6" i="6"/>
  <c r="I6" i="6" s="1"/>
  <c r="B24" i="6"/>
  <c r="I24" i="6" s="1"/>
  <c r="B4" i="4"/>
  <c r="N4" i="4" s="1"/>
  <c r="B7" i="4"/>
  <c r="Q7" i="4" s="1"/>
  <c r="B9" i="4"/>
  <c r="Q9" i="4" s="1"/>
  <c r="B11" i="4"/>
  <c r="Q11" i="4" s="1"/>
  <c r="B5" i="6"/>
  <c r="B13" i="4"/>
  <c r="Q13" i="4" s="1"/>
  <c r="B15" i="4"/>
  <c r="Q15" i="4" s="1"/>
  <c r="B17" i="4"/>
  <c r="Q17" i="4" s="1"/>
  <c r="B7" i="6"/>
  <c r="I7" i="6" s="1"/>
  <c r="B9" i="6"/>
  <c r="F9" i="6" s="1"/>
  <c r="J9" i="6" s="1"/>
  <c r="B11" i="6"/>
  <c r="F11" i="6" s="1"/>
  <c r="J11" i="6" s="1"/>
  <c r="B13" i="6"/>
  <c r="G13" i="6" s="1"/>
  <c r="K13" i="6" s="1"/>
  <c r="B25" i="6"/>
  <c r="I25" i="6" s="1"/>
  <c r="B27" i="6"/>
  <c r="I27" i="6" s="1"/>
  <c r="B29" i="6"/>
  <c r="I29" i="6" s="1"/>
  <c r="B31" i="6"/>
  <c r="I31" i="6" s="1"/>
  <c r="B33" i="6"/>
  <c r="I33" i="6" s="1"/>
  <c r="B12" i="4"/>
  <c r="N12" i="4" s="1"/>
  <c r="B14" i="4"/>
  <c r="N14" i="4" s="1"/>
  <c r="B16" i="4"/>
  <c r="N16" i="4" s="1"/>
  <c r="B8" i="6"/>
  <c r="F8" i="6" s="1"/>
  <c r="J8" i="6" s="1"/>
  <c r="B10" i="6"/>
  <c r="F10" i="6" s="1"/>
  <c r="J10" i="6" s="1"/>
  <c r="B12" i="6"/>
  <c r="F12" i="6" s="1"/>
  <c r="J12" i="6" s="1"/>
  <c r="B14" i="6"/>
  <c r="I14" i="6" s="1"/>
  <c r="B26" i="6"/>
  <c r="I26" i="6" s="1"/>
  <c r="B28" i="6"/>
  <c r="F28" i="6" s="1"/>
  <c r="J28" i="6" s="1"/>
  <c r="B30" i="6"/>
  <c r="I30" i="6" s="1"/>
  <c r="B32" i="6"/>
  <c r="G32" i="6" s="1"/>
  <c r="K32" i="6" s="1"/>
  <c r="H17" i="4"/>
  <c r="H13" i="4"/>
  <c r="H11" i="4"/>
  <c r="H9" i="4"/>
  <c r="H7" i="4"/>
  <c r="H5" i="4"/>
  <c r="K3" i="4"/>
  <c r="K12" i="4"/>
  <c r="K10" i="4"/>
  <c r="K8" i="4"/>
  <c r="K6" i="4"/>
  <c r="K4" i="4"/>
  <c r="N17" i="4"/>
  <c r="N13" i="4"/>
  <c r="N11" i="4"/>
  <c r="N9" i="4"/>
  <c r="N7" i="4"/>
  <c r="N5" i="4"/>
  <c r="Q3" i="4"/>
  <c r="Q10" i="4"/>
  <c r="Q8" i="4"/>
  <c r="Q6" i="4"/>
  <c r="Q4" i="4"/>
  <c r="H3" i="4"/>
  <c r="H10" i="4"/>
  <c r="H8" i="4"/>
  <c r="H6" i="4"/>
  <c r="H4" i="4"/>
  <c r="K17" i="4"/>
  <c r="K13" i="4"/>
  <c r="K11" i="4"/>
  <c r="K9" i="4"/>
  <c r="K7" i="4"/>
  <c r="K5" i="4"/>
  <c r="E17" i="4"/>
  <c r="E13" i="4"/>
  <c r="E11" i="4"/>
  <c r="E4" i="4"/>
  <c r="E3" i="4"/>
  <c r="E12" i="4"/>
  <c r="E5" i="4"/>
  <c r="E10" i="4"/>
  <c r="E9" i="4"/>
  <c r="E8" i="4"/>
  <c r="E7" i="4"/>
  <c r="E6" i="4"/>
  <c r="I5" i="6"/>
  <c r="I11" i="6"/>
  <c r="I32" i="6"/>
  <c r="I9" i="6"/>
  <c r="G9" i="6"/>
  <c r="K9" i="6" s="1"/>
  <c r="G8" i="6"/>
  <c r="F13" i="6"/>
  <c r="J13" i="6" s="1"/>
  <c r="I13" i="6"/>
  <c r="G11" i="6"/>
  <c r="F26" i="6"/>
  <c r="E35" i="6"/>
  <c r="G33" i="6"/>
  <c r="G31" i="6"/>
  <c r="K31" i="6" s="1"/>
  <c r="G7" i="6"/>
  <c r="K7" i="6" s="1"/>
  <c r="F33" i="6"/>
  <c r="F31" i="6"/>
  <c r="J31" i="6" s="1"/>
  <c r="F14" i="6"/>
  <c r="J14" i="6" s="1"/>
  <c r="F7" i="6"/>
  <c r="J7" i="6" s="1"/>
  <c r="F29" i="6"/>
  <c r="F27" i="6"/>
  <c r="J27" i="6" s="1"/>
  <c r="F25" i="6"/>
  <c r="G29" i="6"/>
  <c r="K29" i="6" s="1"/>
  <c r="G27" i="6"/>
  <c r="K27" i="6" s="1"/>
  <c r="G25" i="6"/>
  <c r="K25" i="6" s="1"/>
  <c r="E16" i="6"/>
  <c r="F44" i="6"/>
  <c r="F45" i="6" s="1"/>
  <c r="G19" i="6"/>
  <c r="E44" i="6"/>
  <c r="E45" i="6" s="1"/>
  <c r="G38" i="6"/>
  <c r="G6" i="6"/>
  <c r="K6" i="6" s="1"/>
  <c r="G23" i="6"/>
  <c r="G24" i="6"/>
  <c r="K24" i="6" s="1"/>
  <c r="G5" i="6"/>
  <c r="F5" i="6"/>
  <c r="F6" i="6"/>
  <c r="J6" i="6" s="1"/>
  <c r="F23" i="6"/>
  <c r="F24" i="6"/>
  <c r="J24" i="6" s="1"/>
  <c r="K33" i="6" l="1"/>
  <c r="E15" i="4"/>
  <c r="J26" i="6"/>
  <c r="I8" i="6"/>
  <c r="K8" i="6"/>
  <c r="N15" i="4"/>
  <c r="J25" i="6"/>
  <c r="J29" i="6"/>
  <c r="J33" i="6"/>
  <c r="K11" i="6"/>
  <c r="I12" i="6"/>
  <c r="E14" i="4"/>
  <c r="K15" i="4"/>
  <c r="H15" i="4"/>
  <c r="G26" i="6"/>
  <c r="K26" i="6" s="1"/>
  <c r="H14" i="4"/>
  <c r="Q14" i="4"/>
  <c r="E42" i="6"/>
  <c r="G14" i="6"/>
  <c r="K14" i="6" s="1"/>
  <c r="I28" i="6"/>
  <c r="I35" i="6" s="1"/>
  <c r="G28" i="6"/>
  <c r="K28" i="6" s="1"/>
  <c r="F32" i="6"/>
  <c r="J32" i="6" s="1"/>
  <c r="G10" i="6"/>
  <c r="K10" i="6" s="1"/>
  <c r="I10" i="6"/>
  <c r="E16" i="4"/>
  <c r="E19" i="4" s="1"/>
  <c r="B3" i="5" s="1"/>
  <c r="B42" i="5" s="1"/>
  <c r="H12" i="4"/>
  <c r="H16" i="4"/>
  <c r="Q12" i="4"/>
  <c r="Q16" i="4"/>
  <c r="K16" i="4"/>
  <c r="G30" i="6"/>
  <c r="K30" i="6" s="1"/>
  <c r="F30" i="6"/>
  <c r="J30" i="6" s="1"/>
  <c r="G12" i="6"/>
  <c r="K12" i="6" s="1"/>
  <c r="K14" i="4"/>
  <c r="K19" i="4" s="1"/>
  <c r="N19" i="4"/>
  <c r="E3" i="5" s="1"/>
  <c r="I16" i="6"/>
  <c r="K5" i="6"/>
  <c r="K16" i="6" s="1"/>
  <c r="K23" i="6"/>
  <c r="J23" i="6"/>
  <c r="J5" i="6"/>
  <c r="J16" i="6" s="1"/>
  <c r="F16" i="6"/>
  <c r="G44" i="6"/>
  <c r="B46" i="7" s="1"/>
  <c r="K35" i="6" l="1"/>
  <c r="Q19" i="4"/>
  <c r="F3" i="5" s="1"/>
  <c r="F42" i="5" s="1"/>
  <c r="G43" i="6"/>
  <c r="J35" i="6"/>
  <c r="F43" i="6" s="1"/>
  <c r="H19" i="4"/>
  <c r="J42" i="6"/>
  <c r="G35" i="6"/>
  <c r="G16" i="6"/>
  <c r="F35" i="6"/>
  <c r="F42" i="6" s="1"/>
  <c r="E42" i="5"/>
  <c r="F9" i="9" s="1"/>
  <c r="G9" i="9"/>
  <c r="D3" i="5"/>
  <c r="D42" i="5" s="1"/>
  <c r="C3" i="5"/>
  <c r="C9" i="9"/>
  <c r="I42" i="6"/>
  <c r="E43" i="6"/>
  <c r="C46" i="7"/>
  <c r="D46" i="7"/>
  <c r="G45" i="6"/>
  <c r="B47" i="7" s="1"/>
  <c r="C20" i="9"/>
  <c r="F46" i="7"/>
  <c r="G20" i="9" s="1"/>
  <c r="K42" i="6"/>
  <c r="B3" i="7" s="1"/>
  <c r="B42" i="7" s="1"/>
  <c r="G42" i="6" l="1"/>
  <c r="C42" i="5"/>
  <c r="D9" i="9" s="1"/>
  <c r="E9" i="9"/>
  <c r="G3" i="5"/>
  <c r="G42" i="5" s="1"/>
  <c r="C47" i="7"/>
  <c r="D21" i="9" s="1"/>
  <c r="D47" i="7"/>
  <c r="E21" i="9" s="1"/>
  <c r="E46" i="7"/>
  <c r="F20" i="9" s="1"/>
  <c r="F47" i="7"/>
  <c r="G21" i="9" s="1"/>
  <c r="C21" i="9"/>
  <c r="E47" i="7"/>
  <c r="F21" i="9" s="1"/>
  <c r="D20" i="9"/>
  <c r="E20" i="9"/>
  <c r="C3" i="7"/>
  <c r="C42" i="7" s="1"/>
  <c r="D12" i="9" s="1"/>
  <c r="F3" i="7"/>
  <c r="F42" i="7" s="1"/>
  <c r="G12" i="9" s="1"/>
  <c r="G18" i="9" s="1"/>
  <c r="E3" i="7"/>
  <c r="E42" i="7" s="1"/>
  <c r="F12" i="9" s="1"/>
  <c r="F15" i="9" s="1"/>
  <c r="D3" i="7"/>
  <c r="C12" i="9"/>
  <c r="C19" i="9" s="1"/>
  <c r="E43" i="5" l="1"/>
  <c r="F43" i="5"/>
  <c r="D43" i="5"/>
  <c r="D10" i="9"/>
  <c r="F10" i="9"/>
  <c r="G10" i="9"/>
  <c r="E10" i="9"/>
  <c r="C43" i="5"/>
  <c r="D18" i="9"/>
  <c r="D15" i="9"/>
  <c r="F18" i="9"/>
  <c r="G3" i="7"/>
  <c r="G42" i="7" s="1"/>
  <c r="D42" i="7"/>
  <c r="G46" i="7"/>
  <c r="G15" i="9"/>
  <c r="C43" i="7"/>
  <c r="C15" i="9"/>
  <c r="D13" i="9"/>
  <c r="D19" i="9" s="1"/>
  <c r="E12" i="9" l="1"/>
  <c r="D43" i="7"/>
  <c r="F43" i="7"/>
  <c r="E43" i="7"/>
  <c r="E18" i="9" l="1"/>
  <c r="E15" i="9"/>
  <c r="F13" i="9"/>
  <c r="F19" i="9" s="1"/>
  <c r="G13" i="9"/>
  <c r="G19" i="9" s="1"/>
  <c r="E13" i="9"/>
  <c r="E19" i="9" s="1"/>
</calcChain>
</file>

<file path=xl/comments1.xml><?xml version="1.0" encoding="utf-8"?>
<comments xmlns="http://schemas.openxmlformats.org/spreadsheetml/2006/main">
  <authors>
    <author>Joe Findley</author>
  </authors>
  <commentList>
    <comment ref="B3" authorId="0">
      <text>
        <r>
          <rPr>
            <b/>
            <sz val="8"/>
            <color indexed="81"/>
            <rFont val="Tahoma"/>
            <family val="2"/>
          </rPr>
          <t>BPAC:
Enter the name of your project</t>
        </r>
      </text>
    </comment>
    <comment ref="B4" authorId="0">
      <text>
        <r>
          <rPr>
            <b/>
            <sz val="8"/>
            <color indexed="81"/>
            <rFont val="Tahoma"/>
            <family val="2"/>
          </rPr>
          <t>BPAC:
Enter a tracking identifier for your project. This is optional and is for your internal department use.</t>
        </r>
      </text>
    </comment>
    <comment ref="B5" authorId="0">
      <text>
        <r>
          <rPr>
            <b/>
            <sz val="8"/>
            <color indexed="81"/>
            <rFont val="Tahoma"/>
            <family val="2"/>
          </rPr>
          <t>BPAC:
Enter a project description and summary. This is optional and is for your internal department use.</t>
        </r>
      </text>
    </comment>
    <comment ref="B6" authorId="0">
      <text>
        <r>
          <rPr>
            <b/>
            <sz val="8"/>
            <color indexed="81"/>
            <rFont val="Tahoma"/>
            <family val="2"/>
          </rPr>
          <t>BPAC:
Enter any project notes relevent to an executive for review of the ROI data.</t>
        </r>
      </text>
    </comment>
    <comment ref="B19" authorId="0">
      <text>
        <r>
          <rPr>
            <b/>
            <sz val="8"/>
            <color indexed="81"/>
            <rFont val="Tahoma"/>
            <family val="2"/>
          </rPr>
          <t>BPAC:
ROI by Year (Cumulative) is the value used by the business as the true Return on Investment results for this worksheet.</t>
        </r>
      </text>
    </comment>
  </commentList>
</comments>
</file>

<file path=xl/comments2.xml><?xml version="1.0" encoding="utf-8"?>
<comments xmlns="http://schemas.openxmlformats.org/spreadsheetml/2006/main">
  <authors>
    <author>Joe Findley</author>
  </authors>
  <commentList>
    <comment ref="A2" authorId="0">
      <text>
        <r>
          <rPr>
            <b/>
            <sz val="8"/>
            <color indexed="81"/>
            <rFont val="Tahoma"/>
            <family val="2"/>
          </rPr>
          <t>BPAC:
Enter a role title for a personnel resource.</t>
        </r>
      </text>
    </comment>
    <comment ref="B2" authorId="0">
      <text>
        <r>
          <rPr>
            <b/>
            <sz val="8"/>
            <color indexed="81"/>
            <rFont val="Tahoma"/>
            <family val="2"/>
          </rPr>
          <t>BPAC:
Enter a dollar amount as the hourly rate of the personnel resource .</t>
        </r>
      </text>
    </comment>
    <comment ref="C2" authorId="0">
      <text>
        <r>
          <rPr>
            <b/>
            <sz val="8"/>
            <color indexed="81"/>
            <rFont val="Tahoma"/>
            <family val="2"/>
          </rPr>
          <t>BPAC:
Enter a BPAC: percentage amount for ERE. This is optional.</t>
        </r>
      </text>
    </comment>
    <comment ref="G2" authorId="0">
      <text>
        <r>
          <rPr>
            <b/>
            <sz val="8"/>
            <color indexed="81"/>
            <rFont val="Tahoma"/>
            <family val="2"/>
          </rPr>
          <t>BPAC:
Enter any desired notes regarding this personnel resource.</t>
        </r>
      </text>
    </comment>
    <comment ref="A23" authorId="0">
      <text>
        <r>
          <rPr>
            <b/>
            <sz val="8"/>
            <color indexed="81"/>
            <rFont val="Tahoma"/>
            <family val="2"/>
          </rPr>
          <t>BPAC:
Enter an annual salary amount to calculate the hourly rate. Full time position (2080 hours per year).</t>
        </r>
      </text>
    </comment>
    <comment ref="B23" authorId="0">
      <text>
        <r>
          <rPr>
            <b/>
            <sz val="8"/>
            <color indexed="81"/>
            <rFont val="Tahoma"/>
            <family val="2"/>
          </rPr>
          <t>BPAC:
Enter this calculated amount into the "Hourly Rate" field if your personnel resource is full time.</t>
        </r>
      </text>
    </comment>
    <comment ref="A26" authorId="0">
      <text>
        <r>
          <rPr>
            <b/>
            <sz val="8"/>
            <color indexed="81"/>
            <rFont val="Tahoma"/>
            <family val="2"/>
          </rPr>
          <t>BPAC:
Enter an annual salary amount to calculate the hourly rate. Half time position (1040 hours per year).</t>
        </r>
      </text>
    </comment>
    <comment ref="B26" authorId="0">
      <text>
        <r>
          <rPr>
            <b/>
            <sz val="8"/>
            <color indexed="81"/>
            <rFont val="Tahoma"/>
            <family val="2"/>
          </rPr>
          <t>BPAC:
Enter this calculated amount into the "Hourly Rate" field if your personnel resource is half-time.</t>
        </r>
      </text>
    </comment>
    <comment ref="A28" authorId="0">
      <text>
        <r>
          <rPr>
            <b/>
            <sz val="8"/>
            <color indexed="81"/>
            <rFont val="Tahoma"/>
            <family val="2"/>
          </rPr>
          <t>BPAC:
This table shows a list of sample personnel recourses with hourly rates and sample ERE rates and how they calculate to annual rates.</t>
        </r>
      </text>
    </comment>
  </commentList>
</comments>
</file>

<file path=xl/comments3.xml><?xml version="1.0" encoding="utf-8"?>
<comments xmlns="http://schemas.openxmlformats.org/spreadsheetml/2006/main">
  <authors>
    <author>Joe Findley</author>
  </authors>
  <commentList>
    <comment ref="A2"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2" authorId="0">
      <text>
        <r>
          <rPr>
            <b/>
            <sz val="8"/>
            <color indexed="81"/>
            <rFont val="Tahoma"/>
            <family val="2"/>
          </rPr>
          <t>BPAC:
Enter the quantity of resources for this job title at this same rate.</t>
        </r>
      </text>
    </comment>
    <comment ref="D2" authorId="0">
      <text>
        <r>
          <rPr>
            <b/>
            <sz val="8"/>
            <color indexed="81"/>
            <rFont val="Tahoma"/>
            <family val="2"/>
          </rPr>
          <t>BPAC:
Enter the number of hours expected to be used by this resource during the Year 1 implementation.</t>
        </r>
      </text>
    </comment>
    <comment ref="F2" authorId="0">
      <text>
        <r>
          <rPr>
            <b/>
            <sz val="8"/>
            <color indexed="81"/>
            <rFont val="Tahoma"/>
            <family val="2"/>
          </rPr>
          <t>BPAC:
Enter the quantity of resources for this job title at this same rate.</t>
        </r>
      </text>
    </comment>
    <comment ref="G2" authorId="0">
      <text>
        <r>
          <rPr>
            <b/>
            <sz val="8"/>
            <color indexed="81"/>
            <rFont val="Tahoma"/>
            <family val="2"/>
          </rPr>
          <t>BPAC:
Enter the number of hours expected to be used by this resource during Year 2 implementation.</t>
        </r>
      </text>
    </comment>
    <comment ref="I2" authorId="0">
      <text>
        <r>
          <rPr>
            <b/>
            <sz val="8"/>
            <color indexed="81"/>
            <rFont val="Tahoma"/>
            <family val="2"/>
          </rPr>
          <t>BPAC:
Enter the quantity of resources for this job title at this same rate.</t>
        </r>
      </text>
    </comment>
    <comment ref="J2" authorId="0">
      <text>
        <r>
          <rPr>
            <b/>
            <sz val="8"/>
            <color indexed="81"/>
            <rFont val="Tahoma"/>
            <family val="2"/>
          </rPr>
          <t>BPAC:
Enter the number of hours expected to be used by this resource during Year 3 implementation.</t>
        </r>
      </text>
    </comment>
    <comment ref="L2" authorId="0">
      <text>
        <r>
          <rPr>
            <b/>
            <sz val="8"/>
            <color indexed="81"/>
            <rFont val="Tahoma"/>
            <family val="2"/>
          </rPr>
          <t>BPAC:
Enter the quantity of resources for this job title at this same rate.</t>
        </r>
      </text>
    </comment>
    <comment ref="M2" authorId="0">
      <text>
        <r>
          <rPr>
            <b/>
            <sz val="8"/>
            <color indexed="81"/>
            <rFont val="Tahoma"/>
            <family val="2"/>
          </rPr>
          <t>BPAC:
Enter the number of hours expected to be used by this resource during Year 4 implementation.</t>
        </r>
      </text>
    </comment>
    <comment ref="O2" authorId="0">
      <text>
        <r>
          <rPr>
            <b/>
            <sz val="8"/>
            <color indexed="81"/>
            <rFont val="Tahoma"/>
            <family val="2"/>
          </rPr>
          <t>BPAC:
Enter the quantity of resources for this job title at this same rate.</t>
        </r>
      </text>
    </comment>
    <comment ref="P2" authorId="0">
      <text>
        <r>
          <rPr>
            <b/>
            <sz val="8"/>
            <color indexed="81"/>
            <rFont val="Tahoma"/>
            <family val="2"/>
          </rPr>
          <t>BPAC:
Enter the number of hours expected to be used by this resource during Year 5 implementation.</t>
        </r>
      </text>
    </comment>
  </commentList>
</comments>
</file>

<file path=xl/comments4.xml><?xml version="1.0" encoding="utf-8"?>
<comments xmlns="http://schemas.openxmlformats.org/spreadsheetml/2006/main">
  <authors>
    <author>Joe Findley</author>
  </authors>
  <commentList>
    <comment ref="A3" authorId="0">
      <text>
        <r>
          <rPr>
            <b/>
            <sz val="8"/>
            <color indexed="81"/>
            <rFont val="Tahoma"/>
            <family val="2"/>
          </rPr>
          <t>BPAC:
Yearly cost for implementation personnel resources from the "Cost-ImpResourcesbyHours" sheet.</t>
        </r>
      </text>
    </comment>
    <comment ref="A5" authorId="0">
      <text>
        <r>
          <rPr>
            <b/>
            <sz val="8"/>
            <color indexed="81"/>
            <rFont val="Tahoma"/>
            <family val="2"/>
          </rPr>
          <t>BPAC:
Enter a description for software purchased.</t>
        </r>
      </text>
    </comment>
    <comment ref="B5" authorId="0">
      <text>
        <r>
          <rPr>
            <b/>
            <sz val="8"/>
            <color indexed="81"/>
            <rFont val="Tahoma"/>
            <family val="2"/>
          </rPr>
          <t>BPAC:
Enter the dollar amount spent in year 1 for the item described to the left.</t>
        </r>
      </text>
    </comment>
    <comment ref="C5" authorId="0">
      <text>
        <r>
          <rPr>
            <b/>
            <sz val="8"/>
            <color indexed="81"/>
            <rFont val="Tahoma"/>
            <family val="2"/>
          </rPr>
          <t>BPAC:
Enter the dollar amount spent in year 2 for the item described to the left.</t>
        </r>
      </text>
    </comment>
    <comment ref="D5" authorId="0">
      <text>
        <r>
          <rPr>
            <b/>
            <sz val="8"/>
            <color indexed="81"/>
            <rFont val="Tahoma"/>
            <family val="2"/>
          </rPr>
          <t>BPAC:
Enter the dollar amount spent in year 3 for the item described to the left.</t>
        </r>
      </text>
    </comment>
    <comment ref="E5" authorId="0">
      <text>
        <r>
          <rPr>
            <b/>
            <sz val="8"/>
            <color indexed="81"/>
            <rFont val="Tahoma"/>
            <family val="2"/>
          </rPr>
          <t>BPAC:
Enter the dollar amount spent in year 4 for the item described to the left.</t>
        </r>
      </text>
    </comment>
    <comment ref="F5" authorId="0">
      <text>
        <r>
          <rPr>
            <b/>
            <sz val="8"/>
            <color indexed="81"/>
            <rFont val="Tahoma"/>
            <family val="2"/>
          </rPr>
          <t>BPAC:
Enter the dollar amount spent in year 5 for the item described to the left.</t>
        </r>
      </text>
    </comment>
    <comment ref="A17" authorId="0">
      <text>
        <r>
          <rPr>
            <b/>
            <sz val="8"/>
            <color indexed="81"/>
            <rFont val="Tahoma"/>
            <family val="2"/>
          </rPr>
          <t>BPAC:
Enter a description for hardware purchased.</t>
        </r>
      </text>
    </comment>
    <comment ref="B17" authorId="0">
      <text>
        <r>
          <rPr>
            <b/>
            <sz val="8"/>
            <color indexed="81"/>
            <rFont val="Tahoma"/>
            <family val="2"/>
          </rPr>
          <t>BPAC:
Enter the dollar amount spent in year 1 for the item described to the left.</t>
        </r>
      </text>
    </comment>
    <comment ref="C17" authorId="0">
      <text>
        <r>
          <rPr>
            <b/>
            <sz val="8"/>
            <color indexed="81"/>
            <rFont val="Tahoma"/>
            <family val="2"/>
          </rPr>
          <t>BPAC:
Enter the dollar amount spent in year 2 for the item described to the left.</t>
        </r>
      </text>
    </comment>
    <comment ref="D17" authorId="0">
      <text>
        <r>
          <rPr>
            <b/>
            <sz val="8"/>
            <color indexed="81"/>
            <rFont val="Tahoma"/>
            <family val="2"/>
          </rPr>
          <t>BPAC:
Enter the dollar amount spent in year 3 for the item described to the left.</t>
        </r>
      </text>
    </comment>
    <comment ref="E17" authorId="0">
      <text>
        <r>
          <rPr>
            <b/>
            <sz val="8"/>
            <color indexed="81"/>
            <rFont val="Tahoma"/>
            <family val="2"/>
          </rPr>
          <t>BPAC:
Enter the dollar amount spent in year 4 for the item described to the left.</t>
        </r>
      </text>
    </comment>
    <comment ref="F17" authorId="0">
      <text>
        <r>
          <rPr>
            <b/>
            <sz val="8"/>
            <color indexed="81"/>
            <rFont val="Tahoma"/>
            <family val="2"/>
          </rPr>
          <t>BPAC:
Enter the dollar amount spent in year 5 for the item described to the left.</t>
        </r>
      </text>
    </comment>
    <comment ref="A29" authorId="0">
      <text>
        <r>
          <rPr>
            <b/>
            <sz val="8"/>
            <color indexed="81"/>
            <rFont val="Tahoma"/>
            <family val="2"/>
          </rPr>
          <t>BPAC:
Enter a description for services and supplies purchased.</t>
        </r>
      </text>
    </comment>
    <comment ref="B29" authorId="0">
      <text>
        <r>
          <rPr>
            <b/>
            <sz val="8"/>
            <color indexed="81"/>
            <rFont val="Tahoma"/>
            <family val="2"/>
          </rPr>
          <t>BPAC:
Enter the dollar amount spent in year 1 for the item described to the left.</t>
        </r>
      </text>
    </comment>
    <comment ref="C29" authorId="0">
      <text>
        <r>
          <rPr>
            <b/>
            <sz val="8"/>
            <color indexed="81"/>
            <rFont val="Tahoma"/>
            <family val="2"/>
          </rPr>
          <t>BPAC:
Enter the dollar amount spent in year 2 for the item described to the left.</t>
        </r>
      </text>
    </comment>
    <comment ref="D29" authorId="0">
      <text>
        <r>
          <rPr>
            <b/>
            <sz val="8"/>
            <color indexed="81"/>
            <rFont val="Tahoma"/>
            <family val="2"/>
          </rPr>
          <t>BPAC:
Enter the dollar amount spent in year 3 for the item described to the left.</t>
        </r>
      </text>
    </comment>
    <comment ref="E29" authorId="0">
      <text>
        <r>
          <rPr>
            <b/>
            <sz val="8"/>
            <color indexed="81"/>
            <rFont val="Tahoma"/>
            <family val="2"/>
          </rPr>
          <t>BPAC:
Enter the dollar amount spent in year 4 for the item described to the left.</t>
        </r>
      </text>
    </comment>
    <comment ref="F29" authorId="0">
      <text>
        <r>
          <rPr>
            <b/>
            <sz val="8"/>
            <color indexed="81"/>
            <rFont val="Tahoma"/>
            <family val="2"/>
          </rPr>
          <t>BPAC:
Enter the dollar amount spent in year 5 for the item described to the left.</t>
        </r>
      </text>
    </comment>
  </commentList>
</comments>
</file>

<file path=xl/comments5.xml><?xml version="1.0" encoding="utf-8"?>
<comments xmlns="http://schemas.openxmlformats.org/spreadsheetml/2006/main">
  <authors>
    <author>Joe Findley</author>
  </authors>
  <commentList>
    <comment ref="A4"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4" authorId="0">
      <text>
        <r>
          <rPr>
            <b/>
            <sz val="8"/>
            <color indexed="81"/>
            <rFont val="Tahoma"/>
            <family val="2"/>
          </rPr>
          <t>BPAC:
Enter the quantity of personnel resources who perform this function in the CURRENT process.</t>
        </r>
      </text>
    </comment>
    <comment ref="D4" authorId="0">
      <text>
        <r>
          <rPr>
            <b/>
            <sz val="8"/>
            <color indexed="81"/>
            <rFont val="Tahoma"/>
            <family val="2"/>
          </rPr>
          <t>BPAC:
Enter the quantity of hours each personnel resources performs this function in the CURRENT process in one weeks time.</t>
        </r>
      </text>
    </comment>
    <comment ref="E4" authorId="0">
      <text>
        <r>
          <rPr>
            <b/>
            <sz val="8"/>
            <color indexed="81"/>
            <rFont val="Tahoma"/>
            <family val="2"/>
          </rPr>
          <t>BPAC:
Quantity of resources multiplied by the number of hours per week by each personnel resource.</t>
        </r>
      </text>
    </comment>
    <comment ref="F4" authorId="0">
      <text>
        <r>
          <rPr>
            <b/>
            <sz val="8"/>
            <color indexed="81"/>
            <rFont val="Tahoma"/>
            <family val="2"/>
          </rPr>
          <t>BPAC:
This uses 4 weeks in a month to calculate the average.</t>
        </r>
      </text>
    </comment>
    <comment ref="G4" authorId="0">
      <text>
        <r>
          <rPr>
            <b/>
            <sz val="8"/>
            <color indexed="81"/>
            <rFont val="Tahoma"/>
            <family val="2"/>
          </rPr>
          <t>BPAC:
This uses 52 weeks in a year to calculate the average.</t>
        </r>
      </text>
    </comment>
    <comment ref="I4" authorId="0">
      <text>
        <r>
          <rPr>
            <b/>
            <sz val="8"/>
            <color indexed="81"/>
            <rFont val="Tahoma"/>
            <family val="2"/>
          </rPr>
          <t>BPAC:
Calculate weekly cost, hourly rate multipuled by average hours per week.</t>
        </r>
      </text>
    </comment>
    <comment ref="J4" authorId="0">
      <text>
        <r>
          <rPr>
            <b/>
            <sz val="8"/>
            <color indexed="81"/>
            <rFont val="Tahoma"/>
            <family val="2"/>
          </rPr>
          <t>BPAC:
Calculate monthly cost, hourly rate multipuled by average hours per month.</t>
        </r>
      </text>
    </comment>
    <comment ref="K4" authorId="0">
      <text>
        <r>
          <rPr>
            <b/>
            <sz val="8"/>
            <color indexed="81"/>
            <rFont val="Tahoma"/>
            <family val="2"/>
          </rPr>
          <t>BPAC:
Calculate yearly cost, hourly rate multipuled by average hours per year.</t>
        </r>
      </text>
    </comment>
    <comment ref="A18" authorId="0">
      <text>
        <r>
          <rPr>
            <b/>
            <sz val="8"/>
            <color indexed="81"/>
            <rFont val="Tahoma"/>
            <family val="2"/>
          </rPr>
          <t>BPAC:
Define Units</t>
        </r>
      </text>
    </comment>
    <comment ref="E18" authorId="0">
      <text>
        <r>
          <rPr>
            <b/>
            <sz val="8"/>
            <color indexed="81"/>
            <rFont val="Tahoma"/>
            <family val="2"/>
          </rPr>
          <t>BPAC:
Enter the quantity of units (volume) processed by the CURRENT process in a weeks time.</t>
        </r>
      </text>
    </comment>
    <comment ref="A22"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22" authorId="0">
      <text>
        <r>
          <rPr>
            <b/>
            <sz val="8"/>
            <color indexed="81"/>
            <rFont val="Tahoma"/>
            <family val="2"/>
          </rPr>
          <t>BPAC:
Enter the quantity of personnel resources who perform this function in the NEW process.</t>
        </r>
      </text>
    </comment>
    <comment ref="D22" authorId="0">
      <text>
        <r>
          <rPr>
            <b/>
            <sz val="8"/>
            <color indexed="81"/>
            <rFont val="Tahoma"/>
            <family val="2"/>
          </rPr>
          <t>BPAC:
Enter the quantity of hours each personnel resources performs this function in the NEW process in one weeks time.</t>
        </r>
      </text>
    </comment>
    <comment ref="A37" authorId="0">
      <text>
        <r>
          <rPr>
            <b/>
            <sz val="8"/>
            <color indexed="81"/>
            <rFont val="Tahoma"/>
            <family val="2"/>
          </rPr>
          <t>BPAC:
Define Units if different than above explain.</t>
        </r>
      </text>
    </comment>
    <comment ref="E37" authorId="0">
      <text>
        <r>
          <rPr>
            <b/>
            <sz val="8"/>
            <color indexed="81"/>
            <rFont val="Tahoma"/>
            <family val="2"/>
          </rPr>
          <t>BPAC:
Enter the quantity of units (volume) processed by the NEW process in a weeks time.</t>
        </r>
      </text>
    </comment>
  </commentList>
</comments>
</file>

<file path=xl/comments6.xml><?xml version="1.0" encoding="utf-8"?>
<comments xmlns="http://schemas.openxmlformats.org/spreadsheetml/2006/main">
  <authors>
    <author>Joe Findley</author>
  </authors>
  <commentList>
    <comment ref="A3" authorId="0">
      <text>
        <r>
          <rPr>
            <b/>
            <sz val="8"/>
            <color indexed="81"/>
            <rFont val="Tahoma"/>
            <family val="2"/>
          </rPr>
          <t>BPAC:
Estimated yearly personnel resource benefits savings.</t>
        </r>
      </text>
    </comment>
    <comment ref="A5" authorId="0">
      <text>
        <r>
          <rPr>
            <b/>
            <sz val="8"/>
            <color indexed="81"/>
            <rFont val="Tahoma"/>
            <family val="2"/>
          </rPr>
          <t>BPAC:
Enter a description for software savings (items you do not have to buy anymore because of the new solution).</t>
        </r>
      </text>
    </comment>
    <comment ref="B5" authorId="0">
      <text>
        <r>
          <rPr>
            <b/>
            <sz val="8"/>
            <color indexed="81"/>
            <rFont val="Tahoma"/>
            <family val="2"/>
          </rPr>
          <t>BPAC:
Enter the dollar amount spent in year 1 for the item described to the left.</t>
        </r>
      </text>
    </comment>
    <comment ref="C5" authorId="0">
      <text>
        <r>
          <rPr>
            <b/>
            <sz val="8"/>
            <color indexed="81"/>
            <rFont val="Tahoma"/>
            <family val="2"/>
          </rPr>
          <t>BPAC:
Enter the dollar amount spent in year 2 for the item described to the left.</t>
        </r>
      </text>
    </comment>
    <comment ref="D5" authorId="0">
      <text>
        <r>
          <rPr>
            <b/>
            <sz val="8"/>
            <color indexed="81"/>
            <rFont val="Tahoma"/>
            <family val="2"/>
          </rPr>
          <t>BPAC:
Enter the dollar amount spent in year 3 for the item described to the left.</t>
        </r>
      </text>
    </comment>
    <comment ref="E5" authorId="0">
      <text>
        <r>
          <rPr>
            <b/>
            <sz val="8"/>
            <color indexed="81"/>
            <rFont val="Tahoma"/>
            <family val="2"/>
          </rPr>
          <t>BPAC:
Enter the dollar amount spent in year 4 for the item described to the left.</t>
        </r>
      </text>
    </comment>
    <comment ref="F5" authorId="0">
      <text>
        <r>
          <rPr>
            <b/>
            <sz val="8"/>
            <color indexed="81"/>
            <rFont val="Tahoma"/>
            <family val="2"/>
          </rPr>
          <t>BPAC:
Enter the dollar amount spent in year 5 for the item described to the left.</t>
        </r>
      </text>
    </comment>
    <comment ref="A17" authorId="0">
      <text>
        <r>
          <rPr>
            <b/>
            <sz val="8"/>
            <color indexed="81"/>
            <rFont val="Tahoma"/>
            <family val="2"/>
          </rPr>
          <t>BPAC:
Enter a description for hardware savings (items you do not have to buy anymore because of the new solution).</t>
        </r>
      </text>
    </comment>
    <comment ref="B17" authorId="0">
      <text>
        <r>
          <rPr>
            <b/>
            <sz val="8"/>
            <color indexed="81"/>
            <rFont val="Tahoma"/>
            <family val="2"/>
          </rPr>
          <t>BPAC:
Enter the dollar amount spent in year 1 for the item described to the left.</t>
        </r>
      </text>
    </comment>
    <comment ref="C17" authorId="0">
      <text>
        <r>
          <rPr>
            <b/>
            <sz val="8"/>
            <color indexed="81"/>
            <rFont val="Tahoma"/>
            <family val="2"/>
          </rPr>
          <t>BPAC:
Enter the dollar amount spent in year 2 for the item described to the left.</t>
        </r>
      </text>
    </comment>
    <comment ref="D17" authorId="0">
      <text>
        <r>
          <rPr>
            <b/>
            <sz val="8"/>
            <color indexed="81"/>
            <rFont val="Tahoma"/>
            <family val="2"/>
          </rPr>
          <t>BPAC:
Enter the dollar amount spent in year 3 for the item described to the left.</t>
        </r>
      </text>
    </comment>
    <comment ref="E17" authorId="0">
      <text>
        <r>
          <rPr>
            <b/>
            <sz val="8"/>
            <color indexed="81"/>
            <rFont val="Tahoma"/>
            <family val="2"/>
          </rPr>
          <t>BPAC:
Enter the dollar amount spent in year 4 for the item described to the left.</t>
        </r>
      </text>
    </comment>
    <comment ref="F17" authorId="0">
      <text>
        <r>
          <rPr>
            <b/>
            <sz val="8"/>
            <color indexed="81"/>
            <rFont val="Tahoma"/>
            <family val="2"/>
          </rPr>
          <t>BPAC:
Enter the dollar amount spent in year 5 for the item described to the left.</t>
        </r>
      </text>
    </comment>
    <comment ref="A29" authorId="0">
      <text>
        <r>
          <rPr>
            <b/>
            <sz val="8"/>
            <color indexed="81"/>
            <rFont val="Tahoma"/>
            <family val="2"/>
          </rPr>
          <t>BPAC:
Enter a description for services and sipplies savings (items you do not have to buy anymore because of the new solution)</t>
        </r>
      </text>
    </comment>
    <comment ref="B29" authorId="0">
      <text>
        <r>
          <rPr>
            <b/>
            <sz val="8"/>
            <color indexed="81"/>
            <rFont val="Tahoma"/>
            <family val="2"/>
          </rPr>
          <t>BPAC:
Enter the dollar amount spent in year 1 for the item described to the left.</t>
        </r>
      </text>
    </comment>
    <comment ref="C29" authorId="0">
      <text>
        <r>
          <rPr>
            <b/>
            <sz val="8"/>
            <color indexed="81"/>
            <rFont val="Tahoma"/>
            <family val="2"/>
          </rPr>
          <t>BPAC:
Enter the dollar amount spent in year 2 for the item described to the left.</t>
        </r>
      </text>
    </comment>
    <comment ref="D29" authorId="0">
      <text>
        <r>
          <rPr>
            <b/>
            <sz val="8"/>
            <color indexed="81"/>
            <rFont val="Tahoma"/>
            <family val="2"/>
          </rPr>
          <t>BPAC:
Enter the dollar amount spent in year 3 for the item described to the left.</t>
        </r>
      </text>
    </comment>
    <comment ref="E29" authorId="0">
      <text>
        <r>
          <rPr>
            <b/>
            <sz val="8"/>
            <color indexed="81"/>
            <rFont val="Tahoma"/>
            <family val="2"/>
          </rPr>
          <t>BPAC:
Enter the dollar amount spent in year 4 for the item described to the left.</t>
        </r>
      </text>
    </comment>
    <comment ref="F29" authorId="0">
      <text>
        <r>
          <rPr>
            <b/>
            <sz val="8"/>
            <color indexed="81"/>
            <rFont val="Tahoma"/>
            <family val="2"/>
          </rPr>
          <t>BPAC:
Enter the dollar amount spent in year 5 for the item described to the left.</t>
        </r>
      </text>
    </comment>
  </commentList>
</comments>
</file>

<file path=xl/sharedStrings.xml><?xml version="1.0" encoding="utf-8"?>
<sst xmlns="http://schemas.openxmlformats.org/spreadsheetml/2006/main" count="296" uniqueCount="144">
  <si>
    <t>Qty</t>
  </si>
  <si>
    <t>Hourly Rate</t>
  </si>
  <si>
    <t>Total</t>
  </si>
  <si>
    <t>Yr2</t>
  </si>
  <si>
    <t>Yr3</t>
  </si>
  <si>
    <t>Yr4</t>
  </si>
  <si>
    <t>Yr5</t>
  </si>
  <si>
    <t>Description</t>
  </si>
  <si>
    <t>Project Name</t>
  </si>
  <si>
    <t>Total Cost</t>
  </si>
  <si>
    <t>Total Benefits</t>
  </si>
  <si>
    <t>Year 1</t>
  </si>
  <si>
    <t>Year 2</t>
  </si>
  <si>
    <t>Year 3</t>
  </si>
  <si>
    <t>Year 4</t>
  </si>
  <si>
    <t>Year 5</t>
  </si>
  <si>
    <t>ROI by Year</t>
  </si>
  <si>
    <t>BA</t>
  </si>
  <si>
    <t>BA SR</t>
  </si>
  <si>
    <t>Developer</t>
  </si>
  <si>
    <t>Systems</t>
  </si>
  <si>
    <t xml:space="preserve">SME - Administrative Specialist </t>
  </si>
  <si>
    <t>SME - Program Coordinator</t>
  </si>
  <si>
    <t>Operations Staff</t>
  </si>
  <si>
    <t>Operations Staff SR</t>
  </si>
  <si>
    <t>Notes</t>
  </si>
  <si>
    <t>Page Descriptions</t>
  </si>
  <si>
    <t>Page Name</t>
  </si>
  <si>
    <t>This page is used by departments to enter the resource cost to implementing a project. This is an estimate based on quotes and project scope.
Add additional resource rows for each different resources.</t>
  </si>
  <si>
    <t>This page is used by departments to enter the resource efforts involved with performing the current business process and the estimated effort involved with performing the new business process.
Add additional resource rows for each different resources.</t>
  </si>
  <si>
    <t>This page is used by departments to enter the estimated savings from new assets and supplies required by the new process.
Add additional asset rows for each different asset.</t>
  </si>
  <si>
    <t>This page is used by departments to enter the asset cost to implementing a project. This is an estimate based on quotes and project scope.
Add additional asset rows for each different asset.</t>
  </si>
  <si>
    <t>Provides the ROI Result in a percentage and dollar amount. It shows initial year and subsequent years to the max five year software lifespan.</t>
  </si>
  <si>
    <t>Hrs per week
per resource</t>
  </si>
  <si>
    <t>Total $ Yr 2</t>
  </si>
  <si>
    <t>Total $ Yr 1</t>
  </si>
  <si>
    <t>Yr1 Hrs</t>
  </si>
  <si>
    <t>Yr2 Hrs</t>
  </si>
  <si>
    <t>Yr3 Hrs</t>
  </si>
  <si>
    <t>Total $ Yr 3</t>
  </si>
  <si>
    <t>Yr4 Hrs</t>
  </si>
  <si>
    <t>Total $ Yr 4</t>
  </si>
  <si>
    <t>Yr5 Hrs</t>
  </si>
  <si>
    <t>Total $ Yr 5</t>
  </si>
  <si>
    <t>Yr1</t>
  </si>
  <si>
    <t>Project Tracking #</t>
  </si>
  <si>
    <t>Current process</t>
  </si>
  <si>
    <t>New process</t>
  </si>
  <si>
    <t>Hourly rate equals</t>
  </si>
  <si>
    <t>ROI - Analysis Results Summary</t>
  </si>
  <si>
    <t>Benefits - Resources &amp; Volume</t>
  </si>
  <si>
    <t>Project Description</t>
  </si>
  <si>
    <t>Sample Rates</t>
  </si>
  <si>
    <t>Annual rate (Full time employee)
Enter annual amount in white cell below</t>
  </si>
  <si>
    <t>Instructions:</t>
  </si>
  <si>
    <t>Return on Investment (ROI) - Definitions and Descriptions</t>
  </si>
  <si>
    <t>Definition</t>
  </si>
  <si>
    <t>Return on Investment (ROI)</t>
  </si>
  <si>
    <t>Business Process Advisory Committee (BPAC)</t>
  </si>
  <si>
    <t>The ratio of money gained or lost (whether realized or unrealized) on an investment relative to the amount of money invested, expressed as a percentage.</t>
  </si>
  <si>
    <t>The committee formed to develop tools and processes to aid in implementation of business process.</t>
  </si>
  <si>
    <t>ROI Results</t>
  </si>
  <si>
    <t>Software</t>
  </si>
  <si>
    <t>Hardware</t>
  </si>
  <si>
    <t>Benefits Summary</t>
  </si>
  <si>
    <r>
      <t>Estimated Gain/</t>
    </r>
    <r>
      <rPr>
        <sz val="10"/>
        <color rgb="FFFF0000"/>
        <rFont val="Arial"/>
        <family val="2"/>
      </rPr>
      <t>(Loss)</t>
    </r>
    <r>
      <rPr>
        <sz val="10"/>
        <rFont val="Arial"/>
        <family val="2"/>
      </rPr>
      <t xml:space="preserve"> units</t>
    </r>
  </si>
  <si>
    <r>
      <t>Estimated Gain/</t>
    </r>
    <r>
      <rPr>
        <sz val="10"/>
        <color rgb="FFFF0000"/>
        <rFont val="Arial"/>
        <family val="2"/>
      </rPr>
      <t>(Loss)</t>
    </r>
    <r>
      <rPr>
        <sz val="10"/>
        <rFont val="Arial"/>
        <family val="2"/>
      </rPr>
      <t xml:space="preserve"> percentage</t>
    </r>
  </si>
  <si>
    <t>Estimated Resource time savings</t>
  </si>
  <si>
    <t>Monthly Hrs
Savings</t>
  </si>
  <si>
    <t>Weekly Hrs
Savings</t>
  </si>
  <si>
    <t>Yearly Hrs
Savings</t>
  </si>
  <si>
    <t>Avg Hrs
Per Week</t>
  </si>
  <si>
    <t>Avg Hrs
Per Month</t>
  </si>
  <si>
    <t>Avg Hrs
Per Year</t>
  </si>
  <si>
    <t>Units
Per Week</t>
  </si>
  <si>
    <t>Units
Per Month</t>
  </si>
  <si>
    <t>Units
Per Year</t>
  </si>
  <si>
    <t>Weekly Cost</t>
  </si>
  <si>
    <t>Monthly Cost</t>
  </si>
  <si>
    <t>Yearly Cost</t>
  </si>
  <si>
    <t>Estimated
Weekly Saving</t>
  </si>
  <si>
    <t>Estimated
Monthly Savings</t>
  </si>
  <si>
    <t>Estimated
Yearly Savings</t>
  </si>
  <si>
    <t>Cumulative Total</t>
  </si>
  <si>
    <t>Annual rate (Half-Time employee)
Enter annual amount in white cell below</t>
  </si>
  <si>
    <t>Calculate Hourly Rate if Annual is Known</t>
  </si>
  <si>
    <t>ROI Formula</t>
  </si>
  <si>
    <r>
      <rPr>
        <b/>
        <sz val="10"/>
        <rFont val="Arial"/>
        <family val="2"/>
      </rPr>
      <t>ROI = ((total benefit - total costs)/total cost) * 100</t>
    </r>
    <r>
      <rPr>
        <sz val="10"/>
        <rFont val="Arial"/>
        <family val="2"/>
      </rPr>
      <t xml:space="preserve">
a. Total benefit = the payback to a business unit for a given time, in dollars, this will include any material saving also.
b. Total cost = cost to implement and maintain for a given time period, in dollars</t>
    </r>
  </si>
  <si>
    <t>Costs - Implementation Personnel Resources by Hours</t>
  </si>
  <si>
    <t>Costs - Goods &amp; Services</t>
  </si>
  <si>
    <t>Services &amp; Supplies</t>
  </si>
  <si>
    <t>Implementation Personnel Resources</t>
  </si>
  <si>
    <t>Benefits - Goods &amp; Services</t>
  </si>
  <si>
    <t>Estimated Personnel Resource</t>
  </si>
  <si>
    <t>Implementation Personnel Resource</t>
  </si>
  <si>
    <t>Personnel Resources</t>
  </si>
  <si>
    <t>Estimated Personnel Resource cost savings percentage</t>
  </si>
  <si>
    <t>Units processed (volume)</t>
  </si>
  <si>
    <r>
      <t>Estimated Units Gain/</t>
    </r>
    <r>
      <rPr>
        <sz val="10"/>
        <color rgb="FFFF0000"/>
        <rFont val="Arial"/>
        <family val="2"/>
      </rPr>
      <t>(Loss)</t>
    </r>
    <r>
      <rPr>
        <sz val="10"/>
        <rFont val="Arial"/>
        <family val="2"/>
      </rPr>
      <t xml:space="preserve"> percentage</t>
    </r>
  </si>
  <si>
    <r>
      <t>Estimated Units Gain/</t>
    </r>
    <r>
      <rPr>
        <sz val="10"/>
        <color rgb="FFFF0000"/>
        <rFont val="Arial"/>
        <family val="2"/>
      </rPr>
      <t>(Loss)</t>
    </r>
    <r>
      <rPr>
        <sz val="10"/>
        <rFont val="Arial"/>
        <family val="2"/>
      </rPr>
      <t xml:space="preserve"> quantity</t>
    </r>
  </si>
  <si>
    <t>ERE Rate</t>
  </si>
  <si>
    <t>Hourly w/ERE</t>
  </si>
  <si>
    <t>Annual</t>
  </si>
  <si>
    <t>Annual w/ERE</t>
  </si>
  <si>
    <t>ERE Rate (%)</t>
  </si>
  <si>
    <t>Personnel Resource Description</t>
  </si>
  <si>
    <t>Project Personnel Resource Hourly Rates (Internal and External)</t>
  </si>
  <si>
    <t>Add personnel resources to this list (white cells) to calculate the hourly rate. You can add ERE if desired, this is based on your specific project management procedures defined in your department regarding how you estimate and justify projects.</t>
  </si>
  <si>
    <t>Units</t>
  </si>
  <si>
    <t>Benefit minus Cost by Year</t>
  </si>
  <si>
    <r>
      <t>Estimated Units Gain/</t>
    </r>
    <r>
      <rPr>
        <sz val="10"/>
        <color rgb="FFFF0000"/>
        <rFont val="Arial"/>
        <family val="2"/>
      </rPr>
      <t>(Loss)</t>
    </r>
    <r>
      <rPr>
        <sz val="10"/>
        <rFont val="Arial"/>
        <family val="2"/>
      </rPr>
      <t xml:space="preserve"> Quantity</t>
    </r>
  </si>
  <si>
    <r>
      <t>Estimated Units Gain/</t>
    </r>
    <r>
      <rPr>
        <sz val="10"/>
        <color rgb="FFFF0000"/>
        <rFont val="Arial"/>
        <family val="2"/>
      </rPr>
      <t>(Loss)</t>
    </r>
    <r>
      <rPr>
        <sz val="10"/>
        <rFont val="Arial"/>
        <family val="2"/>
      </rPr>
      <t xml:space="preserve"> Percentage</t>
    </r>
  </si>
  <si>
    <t>Hourly
w/ERE</t>
  </si>
  <si>
    <t>-</t>
  </si>
  <si>
    <t>ROI by Year(Cumulative)</t>
  </si>
  <si>
    <t>Benefits - Goods &amp; Services Total</t>
  </si>
  <si>
    <t>Cost - Goods &amp; Services Total</t>
  </si>
  <si>
    <t>Enter item descriptions for items purchased in the past that do not have to be paid with the implementation of the new solution. These are dollars which will be saved by implementating this solution.</t>
  </si>
  <si>
    <t>Using the dropdown list in the "Personnel Resource" column, select the desired job function (this data is pulled from the "Personnel Resource Rate" sheet). The Hourly ERE will be calculated. Then enter the qunatity of people in this job and the number of hours used per week in the process. Do this for both current and new process</t>
  </si>
  <si>
    <t>ROI by Year (Cumulative) is the value used by the business as the true Return on Investment results for this worksheet.</t>
  </si>
  <si>
    <t>Enter costs per year for goods &amp; services or resources to be purchased.  Include consulting services, hardware, and other implementation expenses.</t>
  </si>
  <si>
    <t>Steps to Complete Template</t>
  </si>
  <si>
    <t>Step Description</t>
  </si>
  <si>
    <t>1) Enter Project Information</t>
  </si>
  <si>
    <t>2) Enter Resources and Rates</t>
  </si>
  <si>
    <t>3) Enter Implementation Cost</t>
  </si>
  <si>
    <t>4) Enter Benefits</t>
  </si>
  <si>
    <t>5) Review ROI</t>
  </si>
  <si>
    <t>Project Notes</t>
  </si>
  <si>
    <r>
      <t xml:space="preserve">Define and enter the project information using </t>
    </r>
    <r>
      <rPr>
        <b/>
        <sz val="10"/>
        <rFont val="Arial"/>
        <family val="2"/>
      </rPr>
      <t>ROI-Summary-page1</t>
    </r>
    <r>
      <rPr>
        <sz val="10"/>
        <rFont val="Arial"/>
        <family val="2"/>
      </rPr>
      <t xml:space="preserve">
Project Name
Project Tracking Identifier
Project Executive Description/goal</t>
    </r>
  </si>
  <si>
    <r>
      <t xml:space="preserve">Analyze the business process to estimate all benefits saved by implementing the solution. Estimating the current and future operational resources along with the units being processed through the business process will be captured for all years which apply.
-Enter resources on </t>
    </r>
    <r>
      <rPr>
        <b/>
        <sz val="10"/>
        <rFont val="Arial"/>
        <family val="2"/>
      </rPr>
      <t>Benefits-Resources-page 5</t>
    </r>
    <r>
      <rPr>
        <sz val="10"/>
        <rFont val="Arial"/>
        <family val="2"/>
      </rPr>
      <t xml:space="preserve">
-Enter good and services on </t>
    </r>
    <r>
      <rPr>
        <b/>
        <sz val="10"/>
        <rFont val="Arial"/>
        <family val="2"/>
      </rPr>
      <t>Benefits-Goods-Services-page 6</t>
    </r>
  </si>
  <si>
    <r>
      <t xml:space="preserve">Review the results on </t>
    </r>
    <r>
      <rPr>
        <b/>
        <sz val="10"/>
        <rFont val="Arial"/>
        <family val="2"/>
      </rPr>
      <t>ROI-Summary-page1</t>
    </r>
    <r>
      <rPr>
        <sz val="10"/>
        <rFont val="Arial"/>
        <family val="2"/>
      </rPr>
      <t xml:space="preserve"> for the annual cumulative number for your project.</t>
    </r>
  </si>
  <si>
    <r>
      <t xml:space="preserve">Collect the resource data for the project. Analyze the current business process and estimate the future business process resources. Enter the position title/description and hourly rates using  </t>
    </r>
    <r>
      <rPr>
        <b/>
        <sz val="10"/>
        <rFont val="Arial"/>
        <family val="2"/>
      </rPr>
      <t>Personnel Resource Rates-page 2</t>
    </r>
    <r>
      <rPr>
        <sz val="10"/>
        <rFont val="Arial"/>
        <family val="2"/>
      </rPr>
      <t>.</t>
    </r>
  </si>
  <si>
    <t>ROI-Summary-page 1</t>
  </si>
  <si>
    <t>Personnel Resource Rates-page 2</t>
  </si>
  <si>
    <r>
      <t xml:space="preserve">Collect internal and vendor quotes, proposals, project scope and Statements of Work (SOW) for estimating the implementation costs for all years which apply.
-Enter resources on </t>
    </r>
    <r>
      <rPr>
        <b/>
        <sz val="10"/>
        <rFont val="Arial"/>
        <family val="2"/>
      </rPr>
      <t>Costs-ImpResourcesbyHour-page 3</t>
    </r>
    <r>
      <rPr>
        <sz val="10"/>
        <rFont val="Arial"/>
        <family val="2"/>
      </rPr>
      <t xml:space="preserve">
-Enter good and services on </t>
    </r>
    <r>
      <rPr>
        <b/>
        <sz val="10"/>
        <rFont val="Arial"/>
        <family val="2"/>
      </rPr>
      <t>Costs-Goods-Services-page 4</t>
    </r>
  </si>
  <si>
    <t>Benefits-Resources-page 5</t>
  </si>
  <si>
    <t>Benefits-Goods-Services-page 6</t>
  </si>
  <si>
    <t>Costs-Goods-Services-page 4</t>
  </si>
  <si>
    <t>Costs-ImpResourcesbyHour-page 3</t>
  </si>
  <si>
    <t>This page provides resource rates as of 2010 based on Human Resources and BPAC input. Data MUST be entered on this sheet before it will display in the list for the cost and benefits pages, also if you select a resource on the cost or benefits pages and then change the data on this resource rate page, you MUST reselect the data on the cost or benfits page to update the edited information.</t>
  </si>
  <si>
    <t>ROI is a calculated ratio of benefit to cost. A higher positive ROI is more desirable than a lower positive score with a negative ROI being the least desirable. It is also important to consider the ROI score over a period of time as opposed to just the first year. It is important to note that ROI is just one component that should be considered when deciding to automate a process. See the Factors for Decision Making document for more guidance.</t>
  </si>
  <si>
    <t xml:space="preserve">Term </t>
  </si>
  <si>
    <t>Using the dropdown list in the "Implementation Personnel Resource" column, select the desired job function (this data is pulled from the "Personnel Resource Rate" sheet). The Hourly ERE will be calculated. Then enter the quantity of people in this job and the number of hours used for the respective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</si>
</sst>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164" formatCode="&quot;$&quot;#,##0.00"/>
    <numFmt numFmtId="165" formatCode="&quot;$&quot;#,##0"/>
    <numFmt numFmtId="166" formatCode="0.0%;[Red]\(0.00%\)"/>
    <numFmt numFmtId="167" formatCode="0.0%;[Red]\(0.0%\)"/>
    <numFmt numFmtId="168" formatCode="#,##0.0_);[Red]\(#,##0.0\)"/>
    <numFmt numFmtId="169" formatCode="0.0_);[Red]\(0.0\)"/>
  </numFmts>
  <fonts count="11" x14ac:knownFonts="1">
    <font>
      <sz val="10"/>
      <name val="Arial"/>
    </font>
    <font>
      <b/>
      <sz val="10"/>
      <name val="Arial"/>
      <family val="2"/>
    </font>
    <font>
      <sz val="10"/>
      <name val="Arial"/>
      <family val="2"/>
    </font>
    <font>
      <b/>
      <sz val="12"/>
      <name val="Arial"/>
      <family val="2"/>
    </font>
    <font>
      <b/>
      <sz val="14"/>
      <name val="Arial"/>
      <family val="2"/>
    </font>
    <font>
      <sz val="14"/>
      <name val="Arial"/>
      <family val="2"/>
    </font>
    <font>
      <sz val="12"/>
      <name val="Arial"/>
      <family val="2"/>
    </font>
    <font>
      <sz val="10"/>
      <color rgb="FFFF0000"/>
      <name val="Arial"/>
      <family val="2"/>
    </font>
    <font>
      <b/>
      <sz val="8"/>
      <color indexed="81"/>
      <name val="Tahoma"/>
      <family val="2"/>
    </font>
    <font>
      <b/>
      <sz val="18"/>
      <name val="Arial"/>
      <family val="2"/>
    </font>
    <font>
      <sz val="18"/>
      <name val="Arial"/>
      <family val="2"/>
    </font>
  </fonts>
  <fills count="7">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5">
    <xf numFmtId="0" fontId="0" fillId="0" borderId="0" xfId="0"/>
    <xf numFmtId="0" fontId="2" fillId="0" borderId="0" xfId="0" applyFont="1"/>
    <xf numFmtId="0" fontId="3" fillId="0" borderId="0" xfId="0" applyFont="1"/>
    <xf numFmtId="0" fontId="0" fillId="0" borderId="0" xfId="0" applyAlignment="1">
      <alignment horizontal="center"/>
    </xf>
    <xf numFmtId="0" fontId="2" fillId="0" borderId="0" xfId="0" applyFont="1" applyAlignment="1">
      <alignment wrapText="1"/>
    </xf>
    <xf numFmtId="0" fontId="0" fillId="0" borderId="0" xfId="0" applyAlignment="1">
      <alignment wrapText="1"/>
    </xf>
    <xf numFmtId="0" fontId="4" fillId="0" borderId="0" xfId="0" applyFont="1"/>
    <xf numFmtId="0" fontId="1" fillId="0" borderId="0" xfId="0" applyFont="1"/>
    <xf numFmtId="0" fontId="0" fillId="0" borderId="0" xfId="0" applyBorder="1"/>
    <xf numFmtId="0" fontId="5" fillId="0" borderId="0" xfId="0" applyFont="1"/>
    <xf numFmtId="0" fontId="2" fillId="0" borderId="0" xfId="0" applyFont="1" applyProtection="1">
      <protection locked="0"/>
    </xf>
    <xf numFmtId="0" fontId="0" fillId="0" borderId="0" xfId="0" applyProtection="1">
      <protection locked="0"/>
    </xf>
    <xf numFmtId="0" fontId="3" fillId="0" borderId="0" xfId="0" applyFont="1" applyAlignment="1">
      <alignment wrapText="1"/>
    </xf>
    <xf numFmtId="0" fontId="0" fillId="0" borderId="0" xfId="0" applyAlignment="1">
      <alignment horizontal="center"/>
    </xf>
    <xf numFmtId="0" fontId="0" fillId="0" borderId="0" xfId="0" applyAlignment="1">
      <alignment horizontal="right"/>
    </xf>
    <xf numFmtId="0" fontId="2" fillId="0" borderId="0" xfId="0" applyFont="1" applyAlignment="1">
      <alignment horizontal="left" wrapText="1"/>
    </xf>
    <xf numFmtId="0" fontId="6" fillId="0" borderId="0" xfId="0" applyFont="1"/>
    <xf numFmtId="6" fontId="0" fillId="0" borderId="0" xfId="0" applyNumberFormat="1" applyAlignment="1" applyProtection="1">
      <alignment horizontal="right"/>
      <protection locked="0"/>
    </xf>
    <xf numFmtId="0" fontId="2" fillId="0" borderId="0" xfId="0" applyFont="1" applyBorder="1" applyProtection="1">
      <protection locked="0"/>
    </xf>
    <xf numFmtId="8" fontId="0" fillId="0" borderId="0" xfId="0" applyNumberFormat="1"/>
    <xf numFmtId="0" fontId="2" fillId="0" borderId="0" xfId="0" applyFont="1" applyAlignment="1" applyProtection="1">
      <alignment wrapText="1"/>
      <protection locked="0"/>
    </xf>
    <xf numFmtId="0" fontId="0" fillId="0" borderId="0" xfId="0" applyAlignment="1" applyProtection="1">
      <alignment wrapText="1"/>
      <protection locked="0"/>
    </xf>
    <xf numFmtId="0" fontId="4" fillId="2" borderId="0" xfId="0" applyFont="1" applyFill="1" applyBorder="1"/>
    <xf numFmtId="0" fontId="4" fillId="2" borderId="0" xfId="0" applyFont="1" applyFill="1" applyBorder="1" applyAlignment="1">
      <alignment vertical="top"/>
    </xf>
    <xf numFmtId="0" fontId="5" fillId="2" borderId="5" xfId="0" applyFont="1" applyFill="1" applyBorder="1"/>
    <xf numFmtId="0" fontId="4" fillId="2" borderId="5" xfId="0" applyFont="1" applyFill="1" applyBorder="1" applyAlignment="1">
      <alignment horizontal="center"/>
    </xf>
    <xf numFmtId="0" fontId="3" fillId="2" borderId="5" xfId="0" applyFont="1" applyFill="1" applyBorder="1"/>
    <xf numFmtId="38" fontId="0" fillId="2" borderId="5" xfId="0" applyNumberFormat="1" applyFill="1" applyBorder="1" applyAlignment="1">
      <alignment horizontal="right"/>
    </xf>
    <xf numFmtId="0" fontId="1" fillId="2" borderId="5" xfId="0" applyFont="1" applyFill="1" applyBorder="1" applyAlignment="1">
      <alignment horizontal="right"/>
    </xf>
    <xf numFmtId="38" fontId="0" fillId="3" borderId="5" xfId="0" applyNumberFormat="1" applyFill="1" applyBorder="1" applyAlignment="1">
      <alignment horizontal="right"/>
    </xf>
    <xf numFmtId="0" fontId="0" fillId="2" borderId="5" xfId="0" applyFill="1" applyBorder="1"/>
    <xf numFmtId="0" fontId="1" fillId="2" borderId="5" xfId="0" applyFont="1" applyFill="1" applyBorder="1" applyAlignment="1">
      <alignment horizontal="center"/>
    </xf>
    <xf numFmtId="167" fontId="3" fillId="2" borderId="5" xfId="0" applyNumberFormat="1" applyFont="1" applyFill="1" applyBorder="1" applyAlignment="1">
      <alignment horizontal="right"/>
    </xf>
    <xf numFmtId="0" fontId="3" fillId="2" borderId="5" xfId="0" applyFont="1" applyFill="1" applyBorder="1" applyAlignment="1">
      <alignment horizontal="right"/>
    </xf>
    <xf numFmtId="0" fontId="2" fillId="2" borderId="5" xfId="0" applyFont="1" applyFill="1" applyBorder="1"/>
    <xf numFmtId="167" fontId="0" fillId="2" borderId="5" xfId="0" applyNumberFormat="1" applyFill="1" applyBorder="1" applyAlignment="1">
      <alignment horizontal="right"/>
    </xf>
    <xf numFmtId="0" fontId="0" fillId="4" borderId="0" xfId="0" applyFill="1"/>
    <xf numFmtId="0" fontId="5" fillId="4" borderId="0" xfId="0" applyFont="1" applyFill="1"/>
    <xf numFmtId="0" fontId="2" fillId="4" borderId="0" xfId="0" applyFont="1" applyFill="1"/>
    <xf numFmtId="0" fontId="2" fillId="2" borderId="0" xfId="0" applyFont="1" applyFill="1"/>
    <xf numFmtId="8" fontId="2" fillId="2" borderId="0" xfId="0" applyNumberFormat="1" applyFont="1" applyFill="1" applyBorder="1" applyProtection="1"/>
    <xf numFmtId="8" fontId="2" fillId="2" borderId="0" xfId="0" applyNumberFormat="1" applyFont="1" applyFill="1" applyProtection="1"/>
    <xf numFmtId="8" fontId="3" fillId="2" borderId="5" xfId="0" applyNumberFormat="1" applyFont="1" applyFill="1" applyBorder="1"/>
    <xf numFmtId="0" fontId="0" fillId="2" borderId="0" xfId="0" applyFill="1"/>
    <xf numFmtId="8" fontId="2" fillId="4" borderId="0" xfId="0" applyNumberFormat="1" applyFont="1" applyFill="1"/>
    <xf numFmtId="0" fontId="3" fillId="2" borderId="0" xfId="0" applyFont="1" applyFill="1"/>
    <xf numFmtId="0" fontId="3" fillId="2" borderId="0" xfId="0" applyFont="1" applyFill="1" applyAlignment="1">
      <alignment horizontal="center"/>
    </xf>
    <xf numFmtId="8" fontId="0" fillId="2" borderId="5" xfId="0" applyNumberFormat="1" applyFill="1" applyBorder="1" applyAlignment="1">
      <alignment horizontal="right"/>
    </xf>
    <xf numFmtId="0" fontId="1" fillId="2" borderId="0" xfId="0" applyFont="1" applyFill="1" applyAlignment="1"/>
    <xf numFmtId="6" fontId="3" fillId="2" borderId="5" xfId="0" applyNumberFormat="1" applyFont="1" applyFill="1" applyBorder="1" applyAlignment="1">
      <alignment horizontal="right"/>
    </xf>
    <xf numFmtId="6" fontId="3" fillId="3" borderId="5" xfId="0" applyNumberFormat="1" applyFont="1" applyFill="1" applyBorder="1" applyAlignment="1">
      <alignment horizontal="right"/>
    </xf>
    <xf numFmtId="6" fontId="0" fillId="2" borderId="0" xfId="0" applyNumberFormat="1" applyFill="1" applyAlignment="1">
      <alignment horizontal="right"/>
    </xf>
    <xf numFmtId="0" fontId="0" fillId="4" borderId="0" xfId="0" applyFill="1" applyBorder="1"/>
    <xf numFmtId="0" fontId="3" fillId="4" borderId="0" xfId="0" applyFont="1" applyFill="1" applyBorder="1"/>
    <xf numFmtId="0" fontId="2" fillId="4" borderId="0" xfId="0" applyFont="1" applyFill="1" applyBorder="1"/>
    <xf numFmtId="0" fontId="2" fillId="2" borderId="0" xfId="0" applyFont="1" applyFill="1" applyBorder="1"/>
    <xf numFmtId="0" fontId="0" fillId="2" borderId="0" xfId="0" applyFill="1" applyBorder="1"/>
    <xf numFmtId="0" fontId="2" fillId="2" borderId="0" xfId="0" applyFont="1" applyFill="1" applyBorder="1" applyAlignment="1">
      <alignment wrapText="1"/>
    </xf>
    <xf numFmtId="164" fontId="2" fillId="2" borderId="0" xfId="0" applyNumberFormat="1" applyFont="1" applyFill="1" applyBorder="1" applyAlignment="1">
      <alignment horizontal="center"/>
    </xf>
    <xf numFmtId="164" fontId="0" fillId="2" borderId="5" xfId="0" applyNumberFormat="1" applyFill="1" applyBorder="1"/>
    <xf numFmtId="164" fontId="3" fillId="2" borderId="0" xfId="0" applyNumberFormat="1" applyFont="1" applyFill="1" applyBorder="1"/>
    <xf numFmtId="8" fontId="2" fillId="2" borderId="0" xfId="0" applyNumberFormat="1" applyFont="1" applyFill="1" applyBorder="1"/>
    <xf numFmtId="8" fontId="0" fillId="2" borderId="0" xfId="0" applyNumberFormat="1" applyFill="1"/>
    <xf numFmtId="166" fontId="0" fillId="2" borderId="5" xfId="0" applyNumberFormat="1" applyFill="1" applyBorder="1"/>
    <xf numFmtId="164" fontId="2" fillId="2" borderId="0" xfId="0" applyNumberFormat="1" applyFont="1" applyFill="1" applyBorder="1" applyAlignment="1">
      <alignment wrapText="1"/>
    </xf>
    <xf numFmtId="164" fontId="0" fillId="2" borderId="0" xfId="0" applyNumberFormat="1" applyFill="1" applyBorder="1"/>
    <xf numFmtId="6" fontId="0" fillId="2" borderId="5" xfId="0" applyNumberFormat="1" applyFill="1" applyBorder="1" applyAlignment="1">
      <alignment horizontal="right"/>
    </xf>
    <xf numFmtId="0" fontId="2" fillId="2" borderId="0" xfId="0" applyFont="1" applyFill="1" applyAlignment="1">
      <alignment horizontal="right"/>
    </xf>
    <xf numFmtId="38" fontId="0" fillId="2" borderId="0" xfId="0" applyNumberFormat="1" applyFill="1" applyAlignment="1">
      <alignment horizontal="right"/>
    </xf>
    <xf numFmtId="167" fontId="0" fillId="2" borderId="0" xfId="0" applyNumberFormat="1" applyFill="1" applyAlignment="1">
      <alignment horizontal="right"/>
    </xf>
    <xf numFmtId="3" fontId="0" fillId="3" borderId="0" xfId="0" applyNumberFormat="1" applyFill="1" applyAlignment="1">
      <alignment horizontal="right"/>
    </xf>
    <xf numFmtId="0" fontId="3" fillId="2" borderId="0" xfId="0" applyFont="1" applyFill="1" applyAlignment="1">
      <alignment horizontal="right"/>
    </xf>
    <xf numFmtId="6" fontId="3" fillId="2" borderId="0" xfId="0" applyNumberFormat="1" applyFont="1" applyFill="1" applyAlignment="1">
      <alignment horizontal="right"/>
    </xf>
    <xf numFmtId="0" fontId="1" fillId="2" borderId="0" xfId="0" applyFont="1" applyFill="1" applyAlignment="1">
      <alignment horizontal="right"/>
    </xf>
    <xf numFmtId="6" fontId="1" fillId="3" borderId="0" xfId="0" applyNumberFormat="1" applyFont="1" applyFill="1" applyAlignment="1">
      <alignment horizontal="right"/>
    </xf>
    <xf numFmtId="6" fontId="1" fillId="2" borderId="0" xfId="0" applyNumberFormat="1" applyFont="1" applyFill="1" applyAlignment="1">
      <alignment horizontal="right"/>
    </xf>
    <xf numFmtId="8" fontId="0" fillId="2" borderId="0" xfId="0" applyNumberFormat="1" applyFill="1" applyAlignment="1">
      <alignment horizontal="right"/>
    </xf>
    <xf numFmtId="0" fontId="3" fillId="2" borderId="0" xfId="0" applyFont="1" applyFill="1" applyAlignment="1">
      <alignment horizontal="left"/>
    </xf>
    <xf numFmtId="0" fontId="2" fillId="2" borderId="3" xfId="0" applyFont="1" applyFill="1" applyBorder="1" applyAlignment="1">
      <alignment wrapText="1"/>
    </xf>
    <xf numFmtId="0" fontId="2" fillId="2" borderId="4" xfId="0" applyFont="1" applyFill="1" applyBorder="1" applyAlignment="1">
      <alignment horizontal="center"/>
    </xf>
    <xf numFmtId="8" fontId="0" fillId="2" borderId="0" xfId="0" applyNumberFormat="1" applyFill="1" applyBorder="1" applyAlignment="1">
      <alignment horizontal="center"/>
    </xf>
    <xf numFmtId="164" fontId="0" fillId="2" borderId="5" xfId="0" applyNumberFormat="1" applyFill="1" applyBorder="1" applyAlignment="1" applyProtection="1"/>
    <xf numFmtId="0" fontId="1" fillId="2" borderId="0" xfId="0" applyFont="1" applyFill="1" applyAlignment="1" applyProtection="1"/>
    <xf numFmtId="0" fontId="1" fillId="2" borderId="0" xfId="0" applyFont="1" applyFill="1" applyAlignment="1"/>
    <xf numFmtId="164" fontId="2" fillId="2" borderId="5" xfId="0" applyNumberFormat="1" applyFont="1" applyFill="1" applyBorder="1" applyAlignment="1" applyProtection="1"/>
    <xf numFmtId="8" fontId="0" fillId="2" borderId="5" xfId="0" applyNumberFormat="1" applyFill="1" applyBorder="1" applyProtection="1"/>
    <xf numFmtId="0" fontId="0" fillId="2" borderId="0" xfId="0" applyFill="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4" fontId="0" fillId="2" borderId="0" xfId="0" applyNumberFormat="1" applyFill="1" applyBorder="1" applyAlignment="1">
      <alignment horizontal="center"/>
    </xf>
    <xf numFmtId="0" fontId="3" fillId="2" borderId="5" xfId="0" applyFont="1" applyFill="1" applyBorder="1" applyAlignment="1">
      <alignment horizontal="center"/>
    </xf>
    <xf numFmtId="8" fontId="0" fillId="2" borderId="5" xfId="0" applyNumberFormat="1" applyFill="1" applyBorder="1" applyAlignment="1">
      <alignment horizontal="center"/>
    </xf>
    <xf numFmtId="9" fontId="0" fillId="2" borderId="5" xfId="0" applyNumberFormat="1" applyFill="1" applyBorder="1" applyAlignment="1">
      <alignment horizontal="center"/>
    </xf>
    <xf numFmtId="6" fontId="0" fillId="2" borderId="5" xfId="0" applyNumberFormat="1" applyFill="1" applyBorder="1" applyAlignment="1">
      <alignment horizontal="center"/>
    </xf>
    <xf numFmtId="3" fontId="0" fillId="2" borderId="5" xfId="0" applyNumberFormat="1" applyFill="1" applyBorder="1" applyAlignment="1">
      <alignment horizontal="center"/>
    </xf>
    <xf numFmtId="165" fontId="0" fillId="2" borderId="5" xfId="0" applyNumberFormat="1" applyFill="1" applyBorder="1" applyAlignment="1">
      <alignment horizontal="center"/>
    </xf>
    <xf numFmtId="0" fontId="0" fillId="2" borderId="4" xfId="0" applyFill="1" applyBorder="1" applyAlignment="1">
      <alignment horizontal="center"/>
    </xf>
    <xf numFmtId="4" fontId="0" fillId="2" borderId="8" xfId="0" applyNumberFormat="1" applyFill="1" applyBorder="1" applyAlignment="1">
      <alignment horizontal="center"/>
    </xf>
    <xf numFmtId="4" fontId="0" fillId="0" borderId="5" xfId="0" applyNumberFormat="1" applyBorder="1" applyProtection="1">
      <protection locked="0"/>
    </xf>
    <xf numFmtId="0" fontId="0" fillId="2" borderId="3" xfId="0" applyFill="1" applyBorder="1"/>
    <xf numFmtId="9" fontId="0" fillId="0" borderId="0" xfId="0" applyNumberFormat="1" applyFill="1" applyBorder="1" applyAlignment="1" applyProtection="1">
      <alignment horizontal="center"/>
      <protection locked="0"/>
    </xf>
    <xf numFmtId="0" fontId="1" fillId="2" borderId="0" xfId="0" applyFont="1" applyFill="1" applyAlignment="1">
      <alignment horizontal="center"/>
    </xf>
    <xf numFmtId="38" fontId="2" fillId="0" borderId="0" xfId="0" applyNumberFormat="1" applyFont="1" applyProtection="1">
      <protection locked="0"/>
    </xf>
    <xf numFmtId="4" fontId="2" fillId="4" borderId="0" xfId="0" applyNumberFormat="1" applyFont="1" applyFill="1"/>
    <xf numFmtId="38" fontId="3" fillId="2" borderId="5" xfId="0" applyNumberFormat="1" applyFont="1" applyFill="1" applyBorder="1"/>
    <xf numFmtId="4" fontId="2" fillId="2" borderId="0" xfId="0" applyNumberFormat="1" applyFont="1" applyFill="1" applyProtection="1"/>
    <xf numFmtId="8" fontId="2" fillId="2" borderId="0" xfId="0" applyNumberFormat="1" applyFont="1" applyFill="1" applyBorder="1" applyAlignment="1">
      <alignment wrapText="1"/>
    </xf>
    <xf numFmtId="4" fontId="0" fillId="0" borderId="0" xfId="0" applyNumberFormat="1" applyAlignment="1" applyProtection="1">
      <alignment horizontal="center"/>
      <protection locked="0"/>
    </xf>
    <xf numFmtId="40" fontId="0" fillId="2" borderId="0" xfId="0" applyNumberFormat="1" applyFill="1" applyBorder="1" applyProtection="1"/>
    <xf numFmtId="167" fontId="3" fillId="5" borderId="5" xfId="0" applyNumberFormat="1" applyFont="1" applyFill="1" applyBorder="1" applyAlignment="1">
      <alignment horizontal="right"/>
    </xf>
    <xf numFmtId="0" fontId="3" fillId="5" borderId="5" xfId="0" applyFont="1" applyFill="1" applyBorder="1" applyAlignment="1">
      <alignment horizontal="right"/>
    </xf>
    <xf numFmtId="0" fontId="10" fillId="0" borderId="0" xfId="0" applyFont="1"/>
    <xf numFmtId="0" fontId="10" fillId="4" borderId="0" xfId="0" applyFont="1" applyFill="1"/>
    <xf numFmtId="0" fontId="0" fillId="0" borderId="0" xfId="0" applyAlignment="1">
      <alignment horizontal="left" wrapText="1"/>
    </xf>
    <xf numFmtId="0" fontId="0" fillId="0" borderId="0" xfId="0" applyFill="1" applyAlignment="1"/>
    <xf numFmtId="168" fontId="2" fillId="2" borderId="5" xfId="0" applyNumberFormat="1" applyFont="1" applyFill="1" applyBorder="1"/>
    <xf numFmtId="169" fontId="3" fillId="2" borderId="0" xfId="0" applyNumberFormat="1" applyFont="1" applyFill="1" applyBorder="1"/>
    <xf numFmtId="168" fontId="0" fillId="0" borderId="0" xfId="0" applyNumberFormat="1" applyBorder="1" applyProtection="1">
      <protection locked="0"/>
    </xf>
    <xf numFmtId="168" fontId="0" fillId="2" borderId="5" xfId="0" applyNumberFormat="1" applyFill="1" applyBorder="1"/>
    <xf numFmtId="168" fontId="3" fillId="2" borderId="0" xfId="0" applyNumberFormat="1" applyFont="1" applyFill="1" applyBorder="1"/>
    <xf numFmtId="168" fontId="0" fillId="2" borderId="5" xfId="0" applyNumberFormat="1" applyFill="1" applyBorder="1" applyAlignment="1">
      <alignment horizontal="right"/>
    </xf>
    <xf numFmtId="168" fontId="2" fillId="0" borderId="5" xfId="0" applyNumberFormat="1" applyFont="1" applyFill="1" applyBorder="1" applyProtection="1">
      <protection locked="0"/>
    </xf>
    <xf numFmtId="0" fontId="1" fillId="2" borderId="0" xfId="0" applyFont="1" applyFill="1" applyAlignment="1">
      <alignment horizontal="left" wrapText="1"/>
    </xf>
    <xf numFmtId="0" fontId="1" fillId="2" borderId="0" xfId="0" applyFont="1" applyFill="1"/>
    <xf numFmtId="0" fontId="2" fillId="2" borderId="0" xfId="0" applyFont="1" applyFill="1" applyBorder="1" applyAlignment="1"/>
    <xf numFmtId="8" fontId="2" fillId="2" borderId="0" xfId="0" applyNumberFormat="1" applyFont="1" applyFill="1" applyBorder="1" applyAlignment="1"/>
    <xf numFmtId="0" fontId="4" fillId="6" borderId="0" xfId="0" applyFont="1" applyFill="1" applyAlignment="1">
      <alignment horizontal="center"/>
    </xf>
    <xf numFmtId="0" fontId="0" fillId="4" borderId="0" xfId="0" applyFill="1" applyAlignment="1"/>
    <xf numFmtId="0" fontId="2" fillId="2" borderId="10" xfId="0" applyNumberFormat="1" applyFont="1" applyFill="1" applyBorder="1" applyAlignment="1"/>
    <xf numFmtId="0" fontId="0" fillId="2" borderId="11" xfId="0" applyNumberFormat="1" applyFill="1" applyBorder="1" applyAlignment="1"/>
    <xf numFmtId="0" fontId="0" fillId="2" borderId="11" xfId="0" applyNumberFormat="1" applyFill="1" applyBorder="1" applyAlignment="1">
      <alignment horizontal="center"/>
    </xf>
    <xf numFmtId="0" fontId="0" fillId="2" borderId="8" xfId="0" applyNumberFormat="1" applyFill="1" applyBorder="1" applyAlignment="1"/>
    <xf numFmtId="49" fontId="2" fillId="0" borderId="0" xfId="0" applyNumberFormat="1" applyFont="1" applyBorder="1" applyAlignment="1" applyProtection="1">
      <alignment horizontal="left" vertical="top" wrapText="1"/>
      <protection locked="0"/>
    </xf>
    <xf numFmtId="0" fontId="9" fillId="2" borderId="0" xfId="0" applyFont="1" applyFill="1" applyBorder="1" applyAlignment="1">
      <alignment horizontal="center"/>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protection locked="0"/>
    </xf>
    <xf numFmtId="0" fontId="9" fillId="2" borderId="0" xfId="0" applyFont="1" applyFill="1" applyAlignment="1">
      <alignment horizontal="center"/>
    </xf>
    <xf numFmtId="0" fontId="10" fillId="2" borderId="0" xfId="0" applyFont="1" applyFill="1" applyAlignment="1"/>
    <xf numFmtId="0" fontId="3" fillId="2" borderId="1" xfId="0" applyFont="1" applyFill="1" applyBorder="1" applyAlignment="1">
      <alignment horizontal="center"/>
    </xf>
    <xf numFmtId="0" fontId="0" fillId="2" borderId="2" xfId="0" applyFill="1" applyBorder="1" applyAlignment="1">
      <alignment horizontal="center"/>
    </xf>
    <xf numFmtId="0" fontId="2" fillId="2" borderId="0" xfId="0" applyFont="1" applyFill="1" applyAlignment="1">
      <alignment horizontal="left" wrapText="1"/>
    </xf>
    <xf numFmtId="0" fontId="3" fillId="2" borderId="0" xfId="0" applyFont="1" applyFill="1" applyBorder="1" applyAlignment="1">
      <alignment horizontal="right"/>
    </xf>
    <xf numFmtId="0" fontId="0" fillId="0" borderId="9" xfId="0" applyBorder="1" applyAlignment="1"/>
    <xf numFmtId="0" fontId="0" fillId="4" borderId="6" xfId="0" applyFill="1" applyBorder="1" applyAlignment="1"/>
    <xf numFmtId="0" fontId="0" fillId="0" borderId="0" xfId="0" applyAlignment="1"/>
    <xf numFmtId="0" fontId="2" fillId="4" borderId="7" xfId="0" applyFont="1" applyFill="1" applyBorder="1" applyAlignment="1"/>
    <xf numFmtId="0" fontId="0" fillId="4" borderId="7" xfId="0" applyFill="1" applyBorder="1" applyAlignment="1"/>
    <xf numFmtId="0" fontId="3" fillId="2" borderId="0" xfId="0" applyFont="1" applyFill="1" applyBorder="1" applyAlignment="1">
      <alignment horizontal="left"/>
    </xf>
    <xf numFmtId="164" fontId="2" fillId="3" borderId="0" xfId="0" applyNumberFormat="1" applyFont="1" applyFill="1" applyBorder="1" applyAlignment="1"/>
    <xf numFmtId="0" fontId="0" fillId="2" borderId="0" xfId="0" applyFill="1" applyAlignment="1"/>
    <xf numFmtId="0" fontId="2" fillId="4" borderId="0" xfId="0" applyFont="1" applyFill="1" applyBorder="1" applyAlignment="1"/>
    <xf numFmtId="0" fontId="2" fillId="0" borderId="0" xfId="0" applyFont="1" applyFill="1" applyBorder="1" applyAlignment="1" applyProtection="1">
      <protection locked="0"/>
    </xf>
    <xf numFmtId="0" fontId="0" fillId="0" borderId="0" xfId="0" applyFill="1" applyAlignment="1" applyProtection="1">
      <protection locked="0"/>
    </xf>
    <xf numFmtId="0" fontId="2" fillId="2" borderId="0" xfId="0" applyFont="1" applyFill="1" applyAlignment="1">
      <alignment horizontal="right"/>
    </xf>
    <xf numFmtId="0" fontId="0" fillId="0" borderId="0" xfId="0" applyAlignment="1">
      <alignment horizontal="right"/>
    </xf>
    <xf numFmtId="0" fontId="0" fillId="0" borderId="9" xfId="0" applyBorder="1" applyAlignment="1">
      <alignment horizontal="right"/>
    </xf>
    <xf numFmtId="0" fontId="0" fillId="0" borderId="0" xfId="0" applyAlignment="1">
      <alignment horizontal="left" wrapText="1"/>
    </xf>
    <xf numFmtId="0" fontId="3" fillId="4" borderId="0" xfId="0" applyFont="1" applyFill="1" applyBorder="1" applyAlignment="1">
      <alignment horizontal="right"/>
    </xf>
    <xf numFmtId="0" fontId="4" fillId="2" borderId="0" xfId="0" applyFont="1" applyFill="1" applyBorder="1" applyAlignment="1">
      <alignment horizontal="center"/>
    </xf>
    <xf numFmtId="0" fontId="5" fillId="2" borderId="0" xfId="0" applyFont="1" applyFill="1" applyAlignment="1">
      <alignment horizontal="center"/>
    </xf>
    <xf numFmtId="164" fontId="2" fillId="2" borderId="0" xfId="0" applyNumberFormat="1" applyFont="1" applyFill="1" applyBorder="1" applyAlignment="1">
      <alignment horizontal="right" wrapText="1"/>
    </xf>
    <xf numFmtId="0" fontId="0" fillId="2" borderId="0" xfId="0" applyFill="1" applyAlignment="1">
      <alignment horizontal="right"/>
    </xf>
    <xf numFmtId="3" fontId="2" fillId="3" borderId="0" xfId="0" applyNumberFormat="1" applyFont="1" applyFill="1" applyBorder="1" applyAlignment="1"/>
    <xf numFmtId="0" fontId="3" fillId="2" borderId="0" xfId="0" applyFont="1" applyFill="1" applyAlignment="1"/>
    <xf numFmtId="0" fontId="3"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zoomScale="75" zoomScaleNormal="75" workbookViewId="0">
      <selection activeCell="B16" sqref="B16"/>
    </sheetView>
  </sheetViews>
  <sheetFormatPr defaultRowHeight="12.75" x14ac:dyDescent="0.2"/>
  <cols>
    <col min="1" max="1" width="40.7109375" customWidth="1"/>
    <col min="2" max="2" width="116.28515625" style="5" customWidth="1"/>
  </cols>
  <sheetData>
    <row r="1" spans="1:2" s="6" customFormat="1" ht="18" x14ac:dyDescent="0.25">
      <c r="A1" s="126" t="s">
        <v>55</v>
      </c>
      <c r="B1" s="126"/>
    </row>
    <row r="2" spans="1:2" s="2" customFormat="1" ht="15.75" x14ac:dyDescent="0.25">
      <c r="A2" s="2" t="s">
        <v>142</v>
      </c>
      <c r="B2" s="12" t="s">
        <v>56</v>
      </c>
    </row>
    <row r="3" spans="1:2" x14ac:dyDescent="0.2">
      <c r="A3" s="1" t="s">
        <v>58</v>
      </c>
      <c r="B3" s="4" t="s">
        <v>60</v>
      </c>
    </row>
    <row r="4" spans="1:2" ht="25.5" x14ac:dyDescent="0.2">
      <c r="A4" s="1" t="s">
        <v>57</v>
      </c>
      <c r="B4" s="4" t="s">
        <v>59</v>
      </c>
    </row>
    <row r="5" spans="1:2" ht="51" x14ac:dyDescent="0.2">
      <c r="A5" s="1" t="s">
        <v>61</v>
      </c>
      <c r="B5" s="4" t="s">
        <v>141</v>
      </c>
    </row>
    <row r="6" spans="1:2" ht="38.25" x14ac:dyDescent="0.2">
      <c r="A6" s="1" t="s">
        <v>86</v>
      </c>
      <c r="B6" s="4" t="s">
        <v>87</v>
      </c>
    </row>
    <row r="7" spans="1:2" ht="15.75" x14ac:dyDescent="0.25">
      <c r="A7" s="2" t="s">
        <v>121</v>
      </c>
      <c r="B7" s="12" t="s">
        <v>122</v>
      </c>
    </row>
    <row r="8" spans="1:2" ht="51" x14ac:dyDescent="0.2">
      <c r="A8" s="1" t="s">
        <v>123</v>
      </c>
      <c r="B8" s="4" t="s">
        <v>129</v>
      </c>
    </row>
    <row r="9" spans="1:2" ht="25.5" x14ac:dyDescent="0.2">
      <c r="A9" s="1" t="s">
        <v>124</v>
      </c>
      <c r="B9" s="4" t="s">
        <v>132</v>
      </c>
    </row>
    <row r="10" spans="1:2" ht="51" x14ac:dyDescent="0.2">
      <c r="A10" s="1" t="s">
        <v>125</v>
      </c>
      <c r="B10" s="4" t="s">
        <v>135</v>
      </c>
    </row>
    <row r="11" spans="1:2" ht="51" x14ac:dyDescent="0.2">
      <c r="A11" s="1" t="s">
        <v>126</v>
      </c>
      <c r="B11" s="4" t="s">
        <v>130</v>
      </c>
    </row>
    <row r="12" spans="1:2" x14ac:dyDescent="0.2">
      <c r="A12" s="1" t="s">
        <v>127</v>
      </c>
      <c r="B12" s="4" t="s">
        <v>131</v>
      </c>
    </row>
    <row r="13" spans="1:2" ht="15.75" x14ac:dyDescent="0.25">
      <c r="A13" s="2" t="s">
        <v>27</v>
      </c>
      <c r="B13" s="12" t="s">
        <v>26</v>
      </c>
    </row>
    <row r="14" spans="1:2" ht="25.5" x14ac:dyDescent="0.2">
      <c r="A14" s="1" t="s">
        <v>133</v>
      </c>
      <c r="B14" s="4" t="s">
        <v>32</v>
      </c>
    </row>
    <row r="15" spans="1:2" ht="38.25" x14ac:dyDescent="0.2">
      <c r="A15" s="1" t="s">
        <v>134</v>
      </c>
      <c r="B15" s="4" t="s">
        <v>140</v>
      </c>
    </row>
    <row r="16" spans="1:2" ht="38.25" x14ac:dyDescent="0.2">
      <c r="A16" s="1" t="s">
        <v>139</v>
      </c>
      <c r="B16" s="4" t="s">
        <v>28</v>
      </c>
    </row>
    <row r="17" spans="1:2" ht="38.25" x14ac:dyDescent="0.2">
      <c r="A17" s="1" t="s">
        <v>138</v>
      </c>
      <c r="B17" s="4" t="s">
        <v>31</v>
      </c>
    </row>
    <row r="18" spans="1:2" ht="38.25" x14ac:dyDescent="0.2">
      <c r="A18" s="1" t="s">
        <v>136</v>
      </c>
      <c r="B18" s="4" t="s">
        <v>29</v>
      </c>
    </row>
    <row r="19" spans="1:2" ht="25.5" x14ac:dyDescent="0.2">
      <c r="A19" s="1" t="s">
        <v>137</v>
      </c>
      <c r="B19" s="4" t="s">
        <v>30</v>
      </c>
    </row>
  </sheetData>
  <sheetProtection password="DC3D" sheet="1" objects="1" scenarios="1" selectLockedCells="1"/>
  <mergeCells count="1">
    <mergeCell ref="A1:B1"/>
  </mergeCells>
  <printOptions gridLines="1"/>
  <pageMargins left="1" right="1" top="1" bottom="1" header="0.5" footer="0.5"/>
  <pageSetup scale="74" orientation="landscape" r:id="rId1"/>
  <headerFooter>
    <oddHeader>&amp;C&amp;A</oddHeader>
    <oddFooter>&amp;C&amp;D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tabSelected="1" zoomScale="75" zoomScaleNormal="75" workbookViewId="0">
      <selection activeCell="C5" sqref="C5:G5"/>
    </sheetView>
  </sheetViews>
  <sheetFormatPr defaultRowHeight="12.75" x14ac:dyDescent="0.2"/>
  <cols>
    <col min="1" max="1" width="1.7109375" customWidth="1"/>
    <col min="2" max="2" width="35" bestFit="1" customWidth="1"/>
    <col min="3" max="7" width="15.7109375" style="3" customWidth="1"/>
    <col min="8" max="8" width="1.7109375" customWidth="1"/>
  </cols>
  <sheetData>
    <row r="1" spans="1:8" ht="9.9499999999999993" customHeight="1" x14ac:dyDescent="0.2">
      <c r="A1" s="127"/>
      <c r="B1" s="127"/>
      <c r="C1" s="127"/>
      <c r="D1" s="127"/>
      <c r="E1" s="127"/>
      <c r="F1" s="127"/>
      <c r="G1" s="127"/>
      <c r="H1" s="127"/>
    </row>
    <row r="2" spans="1:8" s="111" customFormat="1" ht="23.25" x14ac:dyDescent="0.35">
      <c r="A2" s="112"/>
      <c r="B2" s="133" t="s">
        <v>49</v>
      </c>
      <c r="C2" s="133"/>
      <c r="D2" s="133"/>
      <c r="E2" s="133"/>
      <c r="F2" s="133"/>
      <c r="G2" s="133"/>
      <c r="H2" s="112"/>
    </row>
    <row r="3" spans="1:8" ht="18" x14ac:dyDescent="0.25">
      <c r="A3" s="36"/>
      <c r="B3" s="22" t="s">
        <v>8</v>
      </c>
      <c r="C3" s="135"/>
      <c r="D3" s="135"/>
      <c r="E3" s="135"/>
      <c r="F3" s="135"/>
      <c r="G3" s="135"/>
      <c r="H3" s="36"/>
    </row>
    <row r="4" spans="1:8" ht="18" x14ac:dyDescent="0.25">
      <c r="A4" s="36"/>
      <c r="B4" s="22" t="s">
        <v>45</v>
      </c>
      <c r="C4" s="135"/>
      <c r="D4" s="135"/>
      <c r="E4" s="135"/>
      <c r="F4" s="135"/>
      <c r="G4" s="135"/>
      <c r="H4" s="36"/>
    </row>
    <row r="5" spans="1:8" ht="72.75" customHeight="1" x14ac:dyDescent="0.2">
      <c r="A5" s="36"/>
      <c r="B5" s="23" t="s">
        <v>51</v>
      </c>
      <c r="C5" s="134"/>
      <c r="D5" s="134"/>
      <c r="E5" s="134"/>
      <c r="F5" s="134"/>
      <c r="G5" s="134"/>
      <c r="H5" s="36"/>
    </row>
    <row r="6" spans="1:8" ht="72.75" customHeight="1" x14ac:dyDescent="0.2">
      <c r="A6" s="36"/>
      <c r="B6" s="23" t="s">
        <v>128</v>
      </c>
      <c r="C6" s="132"/>
      <c r="D6" s="132"/>
      <c r="E6" s="132"/>
      <c r="F6" s="132"/>
      <c r="G6" s="132"/>
      <c r="H6" s="36"/>
    </row>
    <row r="7" spans="1:8" ht="9.9499999999999993" customHeight="1" x14ac:dyDescent="0.2">
      <c r="A7" s="127"/>
      <c r="B7" s="127"/>
      <c r="C7" s="127"/>
      <c r="D7" s="127"/>
      <c r="E7" s="127"/>
      <c r="F7" s="127"/>
      <c r="G7" s="127"/>
      <c r="H7" s="127"/>
    </row>
    <row r="8" spans="1:8" s="9" customFormat="1" ht="18" x14ac:dyDescent="0.25">
      <c r="A8" s="37"/>
      <c r="B8" s="24"/>
      <c r="C8" s="25" t="s">
        <v>11</v>
      </c>
      <c r="D8" s="25" t="s">
        <v>12</v>
      </c>
      <c r="E8" s="25" t="s">
        <v>13</v>
      </c>
      <c r="F8" s="25" t="s">
        <v>14</v>
      </c>
      <c r="G8" s="25" t="s">
        <v>15</v>
      </c>
      <c r="H8" s="37"/>
    </row>
    <row r="9" spans="1:8" ht="15.75" x14ac:dyDescent="0.25">
      <c r="A9" s="36"/>
      <c r="B9" s="26" t="s">
        <v>9</v>
      </c>
      <c r="C9" s="27">
        <f>SUM('Costs-Goods-Services-page 4'!B42)</f>
        <v>0</v>
      </c>
      <c r="D9" s="27">
        <f>SUM('Costs-Goods-Services-page 4'!C42)</f>
        <v>0</v>
      </c>
      <c r="E9" s="27">
        <f>SUM('Costs-Goods-Services-page 4'!D42)</f>
        <v>0</v>
      </c>
      <c r="F9" s="27">
        <f>SUM('Costs-Goods-Services-page 4'!E42)</f>
        <v>0</v>
      </c>
      <c r="G9" s="27">
        <f>SUM('Costs-Goods-Services-page 4'!F42)</f>
        <v>0</v>
      </c>
      <c r="H9" s="36"/>
    </row>
    <row r="10" spans="1:8" x14ac:dyDescent="0.2">
      <c r="A10" s="36"/>
      <c r="B10" s="28" t="s">
        <v>83</v>
      </c>
      <c r="C10" s="29"/>
      <c r="D10" s="27">
        <f>SUM(C9:D9)</f>
        <v>0</v>
      </c>
      <c r="E10" s="27">
        <f>SUM(C9:E9)</f>
        <v>0</v>
      </c>
      <c r="F10" s="27">
        <f>SUM(C9:F9)</f>
        <v>0</v>
      </c>
      <c r="G10" s="27">
        <f>SUM(C9:G9)</f>
        <v>0</v>
      </c>
      <c r="H10" s="36"/>
    </row>
    <row r="11" spans="1:8" ht="9.75" customHeight="1" x14ac:dyDescent="0.2">
      <c r="A11" s="127"/>
      <c r="B11" s="127"/>
      <c r="C11" s="127"/>
      <c r="D11" s="127"/>
      <c r="E11" s="127"/>
      <c r="F11" s="127"/>
      <c r="G11" s="127"/>
      <c r="H11" s="127"/>
    </row>
    <row r="12" spans="1:8" ht="15.75" x14ac:dyDescent="0.25">
      <c r="A12" s="36"/>
      <c r="B12" s="26" t="s">
        <v>10</v>
      </c>
      <c r="C12" s="27">
        <f>SUM('Benefits-Goods-Services-page 6'!B42)</f>
        <v>0</v>
      </c>
      <c r="D12" s="27">
        <f>SUM('Benefits-Goods-Services-page 6'!C42)</f>
        <v>0</v>
      </c>
      <c r="E12" s="27">
        <f>SUM('Benefits-Goods-Services-page 6'!D42)</f>
        <v>0</v>
      </c>
      <c r="F12" s="27">
        <f>SUM('Benefits-Goods-Services-page 6'!E42)</f>
        <v>0</v>
      </c>
      <c r="G12" s="27">
        <f>SUM('Benefits-Goods-Services-page 6'!F42)</f>
        <v>0</v>
      </c>
      <c r="H12" s="36"/>
    </row>
    <row r="13" spans="1:8" x14ac:dyDescent="0.2">
      <c r="A13" s="36"/>
      <c r="B13" s="28" t="s">
        <v>83</v>
      </c>
      <c r="C13" s="29"/>
      <c r="D13" s="27">
        <f>SUM(C12:D12)</f>
        <v>0</v>
      </c>
      <c r="E13" s="27">
        <f>SUM(C12:E12)</f>
        <v>0</v>
      </c>
      <c r="F13" s="27">
        <f>SUM(C12:F12)</f>
        <v>0</v>
      </c>
      <c r="G13" s="27">
        <f>SUM(C12:G12)</f>
        <v>0</v>
      </c>
      <c r="H13" s="36"/>
    </row>
    <row r="14" spans="1:8" ht="9.75" customHeight="1" x14ac:dyDescent="0.2">
      <c r="A14" s="127"/>
      <c r="B14" s="127"/>
      <c r="C14" s="127"/>
      <c r="D14" s="127"/>
      <c r="E14" s="127"/>
      <c r="F14" s="127"/>
      <c r="G14" s="127"/>
      <c r="H14" s="127"/>
    </row>
    <row r="15" spans="1:8" ht="15.75" x14ac:dyDescent="0.25">
      <c r="A15" s="36"/>
      <c r="B15" s="26" t="s">
        <v>109</v>
      </c>
      <c r="C15" s="27">
        <f>SUM(C12-C9)</f>
        <v>0</v>
      </c>
      <c r="D15" s="27">
        <f t="shared" ref="D15:G15" si="0">SUM(D12-D9)</f>
        <v>0</v>
      </c>
      <c r="E15" s="27">
        <f t="shared" si="0"/>
        <v>0</v>
      </c>
      <c r="F15" s="27">
        <f t="shared" si="0"/>
        <v>0</v>
      </c>
      <c r="G15" s="27">
        <f t="shared" si="0"/>
        <v>0</v>
      </c>
      <c r="H15" s="36"/>
    </row>
    <row r="16" spans="1:8" ht="9.9499999999999993" customHeight="1" x14ac:dyDescent="0.2">
      <c r="A16" s="127"/>
      <c r="B16" s="127"/>
      <c r="C16" s="127"/>
      <c r="D16" s="127"/>
      <c r="E16" s="127"/>
      <c r="F16" s="127"/>
      <c r="G16" s="127"/>
      <c r="H16" s="127"/>
    </row>
    <row r="17" spans="1:8" x14ac:dyDescent="0.2">
      <c r="A17" s="36"/>
      <c r="B17" s="30"/>
      <c r="C17" s="31" t="s">
        <v>11</v>
      </c>
      <c r="D17" s="31" t="s">
        <v>12</v>
      </c>
      <c r="E17" s="31" t="s">
        <v>13</v>
      </c>
      <c r="F17" s="31" t="s">
        <v>14</v>
      </c>
      <c r="G17" s="31" t="s">
        <v>15</v>
      </c>
      <c r="H17" s="36"/>
    </row>
    <row r="18" spans="1:8" ht="15.75" x14ac:dyDescent="0.25">
      <c r="A18" s="36"/>
      <c r="B18" s="26" t="s">
        <v>16</v>
      </c>
      <c r="C18" s="29"/>
      <c r="D18" s="32" t="e">
        <f>SUM((D12-D9)/D9)</f>
        <v>#DIV/0!</v>
      </c>
      <c r="E18" s="32" t="e">
        <f t="shared" ref="E18:G19" si="1">SUM((E12-E9)/E9)</f>
        <v>#DIV/0!</v>
      </c>
      <c r="F18" s="32" t="e">
        <f t="shared" si="1"/>
        <v>#DIV/0!</v>
      </c>
      <c r="G18" s="32" t="e">
        <f t="shared" si="1"/>
        <v>#DIV/0!</v>
      </c>
      <c r="H18" s="36"/>
    </row>
    <row r="19" spans="1:8" ht="15.75" x14ac:dyDescent="0.25">
      <c r="A19" s="36"/>
      <c r="B19" s="110" t="s">
        <v>114</v>
      </c>
      <c r="C19" s="109" t="e">
        <f>SUM((C12-C9)/C9)</f>
        <v>#DIV/0!</v>
      </c>
      <c r="D19" s="109" t="e">
        <f>SUM((D13-D10)/D10)</f>
        <v>#DIV/0!</v>
      </c>
      <c r="E19" s="109" t="e">
        <f t="shared" si="1"/>
        <v>#DIV/0!</v>
      </c>
      <c r="F19" s="109" t="e">
        <f t="shared" si="1"/>
        <v>#DIV/0!</v>
      </c>
      <c r="G19" s="109" t="e">
        <f t="shared" si="1"/>
        <v>#DIV/0!</v>
      </c>
      <c r="H19" s="36"/>
    </row>
    <row r="20" spans="1:8" x14ac:dyDescent="0.2">
      <c r="A20" s="36"/>
      <c r="B20" s="34" t="s">
        <v>110</v>
      </c>
      <c r="C20" s="120">
        <f>SUM('Benefits-Goods-Services-page 6'!B46)</f>
        <v>0</v>
      </c>
      <c r="D20" s="120">
        <f>SUM('Benefits-Goods-Services-page 6'!C46)</f>
        <v>0</v>
      </c>
      <c r="E20" s="120">
        <f>SUM('Benefits-Goods-Services-page 6'!D46)</f>
        <v>0</v>
      </c>
      <c r="F20" s="120">
        <f>SUM('Benefits-Goods-Services-page 6'!E46)</f>
        <v>0</v>
      </c>
      <c r="G20" s="120">
        <f>SUM('Benefits-Goods-Services-page 6'!F46)</f>
        <v>0</v>
      </c>
      <c r="H20" s="36"/>
    </row>
    <row r="21" spans="1:8" x14ac:dyDescent="0.2">
      <c r="A21" s="36"/>
      <c r="B21" s="34" t="s">
        <v>111</v>
      </c>
      <c r="C21" s="35" t="e">
        <f>SUM('Benefits-Goods-Services-page 6'!B47)</f>
        <v>#DIV/0!</v>
      </c>
      <c r="D21" s="35" t="e">
        <f>SUM('Benefits-Goods-Services-page 6'!C47)</f>
        <v>#DIV/0!</v>
      </c>
      <c r="E21" s="35" t="e">
        <f>SUM('Benefits-Goods-Services-page 6'!D47)</f>
        <v>#DIV/0!</v>
      </c>
      <c r="F21" s="35" t="e">
        <f>SUM('Benefits-Goods-Services-page 6'!E47)</f>
        <v>#DIV/0!</v>
      </c>
      <c r="G21" s="35" t="e">
        <f>SUM('Benefits-Goods-Services-page 6'!F47)</f>
        <v>#DIV/0!</v>
      </c>
      <c r="H21" s="36"/>
    </row>
    <row r="22" spans="1:8" ht="9.9499999999999993" customHeight="1" thickBot="1" x14ac:dyDescent="0.25">
      <c r="A22" s="127"/>
      <c r="B22" s="127"/>
      <c r="C22" s="127"/>
      <c r="D22" s="127"/>
      <c r="E22" s="127"/>
      <c r="F22" s="127"/>
      <c r="G22" s="127"/>
      <c r="H22" s="127"/>
    </row>
    <row r="23" spans="1:8" ht="13.5" thickBot="1" x14ac:dyDescent="0.25">
      <c r="A23" s="128" t="s">
        <v>119</v>
      </c>
      <c r="B23" s="129"/>
      <c r="C23" s="130"/>
      <c r="D23" s="130"/>
      <c r="E23" s="130"/>
      <c r="F23" s="130"/>
      <c r="G23" s="130"/>
      <c r="H23" s="131"/>
    </row>
  </sheetData>
  <sheetProtection password="DC3D" sheet="1" objects="1" scenarios="1" selectLockedCells="1"/>
  <mergeCells count="12">
    <mergeCell ref="A1:H1"/>
    <mergeCell ref="A23:H23"/>
    <mergeCell ref="A22:H22"/>
    <mergeCell ref="A7:H7"/>
    <mergeCell ref="A11:H11"/>
    <mergeCell ref="A16:H16"/>
    <mergeCell ref="A14:H14"/>
    <mergeCell ref="C6:G6"/>
    <mergeCell ref="B2:G2"/>
    <mergeCell ref="C5:G5"/>
    <mergeCell ref="C3:G3"/>
    <mergeCell ref="C4:G4"/>
  </mergeCells>
  <printOptions gridLines="1"/>
  <pageMargins left="1" right="1" top="1" bottom="1" header="0.5" footer="0.5"/>
  <pageSetup orientation="landscape" r:id="rId1"/>
  <headerFooter alignWithMargins="0">
    <oddHeader>&amp;C&amp;A</oddHeader>
    <oddFooter>&amp;C&amp;D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9"/>
  <sheetViews>
    <sheetView zoomScale="75" zoomScaleNormal="75" workbookViewId="0">
      <selection activeCell="A17" sqref="A17"/>
    </sheetView>
  </sheetViews>
  <sheetFormatPr defaultRowHeight="12.75" x14ac:dyDescent="0.2"/>
  <cols>
    <col min="1" max="1" width="50.7109375" customWidth="1"/>
    <col min="2" max="2" width="16.28515625" style="3" bestFit="1" customWidth="1"/>
    <col min="3" max="3" width="16.28515625" style="13" bestFit="1" customWidth="1"/>
    <col min="4" max="4" width="19" customWidth="1"/>
    <col min="5" max="5" width="12.7109375" bestFit="1" customWidth="1"/>
    <col min="6" max="6" width="17.85546875" bestFit="1" customWidth="1"/>
    <col min="7" max="7" width="27.85546875" customWidth="1"/>
  </cols>
  <sheetData>
    <row r="1" spans="1:7" ht="23.25" x14ac:dyDescent="0.35">
      <c r="A1" s="136" t="s">
        <v>106</v>
      </c>
      <c r="B1" s="136"/>
      <c r="C1" s="136"/>
      <c r="D1" s="136"/>
      <c r="E1" s="136"/>
      <c r="F1" s="137"/>
      <c r="G1" s="137"/>
    </row>
    <row r="2" spans="1:7" ht="15.75" x14ac:dyDescent="0.25">
      <c r="A2" s="45" t="s">
        <v>105</v>
      </c>
      <c r="B2" s="46" t="s">
        <v>1</v>
      </c>
      <c r="C2" s="46" t="s">
        <v>104</v>
      </c>
      <c r="D2" s="77" t="s">
        <v>101</v>
      </c>
      <c r="E2" s="77" t="s">
        <v>102</v>
      </c>
      <c r="F2" s="77" t="s">
        <v>103</v>
      </c>
      <c r="G2" s="77" t="s">
        <v>25</v>
      </c>
    </row>
    <row r="3" spans="1:7" x14ac:dyDescent="0.2">
      <c r="A3" s="10" t="s">
        <v>113</v>
      </c>
      <c r="B3" s="107"/>
      <c r="C3" s="100">
        <v>0</v>
      </c>
      <c r="D3" s="84">
        <f>SUM((B3*C3)+B3)</f>
        <v>0</v>
      </c>
      <c r="E3" s="81">
        <f>SUM(B3*2080)</f>
        <v>0</v>
      </c>
      <c r="F3" s="85">
        <f>SUM(D3*2080)</f>
        <v>0</v>
      </c>
      <c r="G3" s="11"/>
    </row>
    <row r="4" spans="1:7" x14ac:dyDescent="0.2">
      <c r="A4" s="10" t="s">
        <v>113</v>
      </c>
      <c r="B4" s="107"/>
      <c r="C4" s="100">
        <v>0</v>
      </c>
      <c r="D4" s="84">
        <f>SUM((B4*C4)+B4)</f>
        <v>0</v>
      </c>
      <c r="E4" s="81">
        <f t="shared" ref="E4:E19" si="0">SUM(B4*2080)</f>
        <v>0</v>
      </c>
      <c r="F4" s="85">
        <f t="shared" ref="F4:F19" si="1">SUM(D4*2080)</f>
        <v>0</v>
      </c>
      <c r="G4" s="11"/>
    </row>
    <row r="5" spans="1:7" x14ac:dyDescent="0.2">
      <c r="A5" s="10" t="s">
        <v>113</v>
      </c>
      <c r="B5" s="107"/>
      <c r="C5" s="100">
        <v>0</v>
      </c>
      <c r="D5" s="84">
        <f>SUM((B5*C5)+B5)</f>
        <v>0</v>
      </c>
      <c r="E5" s="81">
        <f t="shared" si="0"/>
        <v>0</v>
      </c>
      <c r="F5" s="85">
        <f t="shared" si="1"/>
        <v>0</v>
      </c>
      <c r="G5" s="11"/>
    </row>
    <row r="6" spans="1:7" x14ac:dyDescent="0.2">
      <c r="A6" s="10" t="s">
        <v>113</v>
      </c>
      <c r="B6" s="107"/>
      <c r="C6" s="100">
        <v>0</v>
      </c>
      <c r="D6" s="84">
        <f>SUM((B6*C6)+B6)</f>
        <v>0</v>
      </c>
      <c r="E6" s="81">
        <f t="shared" si="0"/>
        <v>0</v>
      </c>
      <c r="F6" s="85">
        <f t="shared" si="1"/>
        <v>0</v>
      </c>
      <c r="G6" s="11"/>
    </row>
    <row r="7" spans="1:7" x14ac:dyDescent="0.2">
      <c r="A7" s="10" t="s">
        <v>113</v>
      </c>
      <c r="B7" s="107"/>
      <c r="C7" s="100">
        <v>0</v>
      </c>
      <c r="D7" s="84">
        <f>SUM((B7*C7)+B7)</f>
        <v>0</v>
      </c>
      <c r="E7" s="81">
        <f t="shared" si="0"/>
        <v>0</v>
      </c>
      <c r="F7" s="85">
        <f t="shared" si="1"/>
        <v>0</v>
      </c>
      <c r="G7" s="11"/>
    </row>
    <row r="8" spans="1:7" x14ac:dyDescent="0.2">
      <c r="A8" s="10" t="s">
        <v>113</v>
      </c>
      <c r="B8" s="107"/>
      <c r="C8" s="100">
        <v>0</v>
      </c>
      <c r="D8" s="84">
        <f t="shared" ref="D8:D19" si="2">SUM((B8*C8)+B8)</f>
        <v>0</v>
      </c>
      <c r="E8" s="81">
        <f t="shared" si="0"/>
        <v>0</v>
      </c>
      <c r="F8" s="85">
        <f t="shared" si="1"/>
        <v>0</v>
      </c>
      <c r="G8" s="11"/>
    </row>
    <row r="9" spans="1:7" x14ac:dyDescent="0.2">
      <c r="A9" s="10" t="s">
        <v>113</v>
      </c>
      <c r="B9" s="107"/>
      <c r="C9" s="100">
        <v>0</v>
      </c>
      <c r="D9" s="84">
        <f t="shared" si="2"/>
        <v>0</v>
      </c>
      <c r="E9" s="81">
        <f t="shared" si="0"/>
        <v>0</v>
      </c>
      <c r="F9" s="85">
        <f t="shared" si="1"/>
        <v>0</v>
      </c>
      <c r="G9" s="11"/>
    </row>
    <row r="10" spans="1:7" x14ac:dyDescent="0.2">
      <c r="A10" s="10" t="s">
        <v>113</v>
      </c>
      <c r="B10" s="107"/>
      <c r="C10" s="100">
        <v>0</v>
      </c>
      <c r="D10" s="84">
        <f t="shared" si="2"/>
        <v>0</v>
      </c>
      <c r="E10" s="81">
        <f t="shared" si="0"/>
        <v>0</v>
      </c>
      <c r="F10" s="85">
        <f t="shared" si="1"/>
        <v>0</v>
      </c>
      <c r="G10" s="11"/>
    </row>
    <row r="11" spans="1:7" x14ac:dyDescent="0.2">
      <c r="A11" s="10" t="s">
        <v>113</v>
      </c>
      <c r="B11" s="107"/>
      <c r="C11" s="100">
        <v>0</v>
      </c>
      <c r="D11" s="84">
        <f t="shared" si="2"/>
        <v>0</v>
      </c>
      <c r="E11" s="81">
        <f t="shared" si="0"/>
        <v>0</v>
      </c>
      <c r="F11" s="85">
        <f t="shared" si="1"/>
        <v>0</v>
      </c>
      <c r="G11" s="11"/>
    </row>
    <row r="12" spans="1:7" x14ac:dyDescent="0.2">
      <c r="A12" s="10" t="s">
        <v>113</v>
      </c>
      <c r="B12" s="107"/>
      <c r="C12" s="100">
        <v>0</v>
      </c>
      <c r="D12" s="84">
        <f t="shared" si="2"/>
        <v>0</v>
      </c>
      <c r="E12" s="81">
        <f t="shared" si="0"/>
        <v>0</v>
      </c>
      <c r="F12" s="85">
        <f t="shared" si="1"/>
        <v>0</v>
      </c>
      <c r="G12" s="11"/>
    </row>
    <row r="13" spans="1:7" x14ac:dyDescent="0.2">
      <c r="A13" s="10" t="s">
        <v>113</v>
      </c>
      <c r="B13" s="107"/>
      <c r="C13" s="100">
        <v>0</v>
      </c>
      <c r="D13" s="84">
        <f t="shared" si="2"/>
        <v>0</v>
      </c>
      <c r="E13" s="81">
        <f t="shared" si="0"/>
        <v>0</v>
      </c>
      <c r="F13" s="85">
        <f t="shared" si="1"/>
        <v>0</v>
      </c>
      <c r="G13" s="11"/>
    </row>
    <row r="14" spans="1:7" x14ac:dyDescent="0.2">
      <c r="A14" s="10" t="s">
        <v>113</v>
      </c>
      <c r="B14" s="107"/>
      <c r="C14" s="100">
        <v>0</v>
      </c>
      <c r="D14" s="84">
        <f t="shared" si="2"/>
        <v>0</v>
      </c>
      <c r="E14" s="81">
        <f t="shared" si="0"/>
        <v>0</v>
      </c>
      <c r="F14" s="85">
        <f t="shared" si="1"/>
        <v>0</v>
      </c>
      <c r="G14" s="11"/>
    </row>
    <row r="15" spans="1:7" x14ac:dyDescent="0.2">
      <c r="A15" s="10" t="s">
        <v>113</v>
      </c>
      <c r="B15" s="107"/>
      <c r="C15" s="100">
        <v>0</v>
      </c>
      <c r="D15" s="84">
        <f t="shared" si="2"/>
        <v>0</v>
      </c>
      <c r="E15" s="81">
        <f t="shared" si="0"/>
        <v>0</v>
      </c>
      <c r="F15" s="85">
        <f t="shared" si="1"/>
        <v>0</v>
      </c>
      <c r="G15" s="11"/>
    </row>
    <row r="16" spans="1:7" x14ac:dyDescent="0.2">
      <c r="A16" s="10" t="s">
        <v>113</v>
      </c>
      <c r="B16" s="107"/>
      <c r="C16" s="100">
        <v>0</v>
      </c>
      <c r="D16" s="84">
        <f t="shared" si="2"/>
        <v>0</v>
      </c>
      <c r="E16" s="81">
        <f t="shared" si="0"/>
        <v>0</v>
      </c>
      <c r="F16" s="85">
        <f t="shared" si="1"/>
        <v>0</v>
      </c>
      <c r="G16" s="11"/>
    </row>
    <row r="17" spans="1:7" x14ac:dyDescent="0.2">
      <c r="A17" s="10" t="s">
        <v>113</v>
      </c>
      <c r="B17" s="107"/>
      <c r="C17" s="100">
        <v>0</v>
      </c>
      <c r="D17" s="84">
        <f t="shared" si="2"/>
        <v>0</v>
      </c>
      <c r="E17" s="81">
        <f t="shared" si="0"/>
        <v>0</v>
      </c>
      <c r="F17" s="85">
        <f t="shared" si="1"/>
        <v>0</v>
      </c>
      <c r="G17" s="11"/>
    </row>
    <row r="18" spans="1:7" x14ac:dyDescent="0.2">
      <c r="A18" s="10" t="s">
        <v>113</v>
      </c>
      <c r="B18" s="107"/>
      <c r="C18" s="100">
        <v>0</v>
      </c>
      <c r="D18" s="84">
        <f t="shared" si="2"/>
        <v>0</v>
      </c>
      <c r="E18" s="81">
        <f t="shared" si="0"/>
        <v>0</v>
      </c>
      <c r="F18" s="85">
        <f t="shared" si="1"/>
        <v>0</v>
      </c>
      <c r="G18" s="11"/>
    </row>
    <row r="19" spans="1:7" x14ac:dyDescent="0.2">
      <c r="A19" s="10" t="s">
        <v>113</v>
      </c>
      <c r="B19" s="107"/>
      <c r="C19" s="100">
        <v>0</v>
      </c>
      <c r="D19" s="84">
        <f t="shared" si="2"/>
        <v>0</v>
      </c>
      <c r="E19" s="81">
        <f t="shared" si="0"/>
        <v>0</v>
      </c>
      <c r="F19" s="85">
        <f t="shared" si="1"/>
        <v>0</v>
      </c>
      <c r="G19" s="11"/>
    </row>
    <row r="20" spans="1:7" ht="5.0999999999999996" customHeight="1" thickBot="1" x14ac:dyDescent="0.25">
      <c r="A20" s="127"/>
      <c r="B20" s="127"/>
      <c r="C20" s="127"/>
      <c r="D20" s="127"/>
      <c r="E20" s="127"/>
      <c r="F20" s="127"/>
      <c r="G20" s="127"/>
    </row>
    <row r="21" spans="1:7" ht="15.75" x14ac:dyDescent="0.25">
      <c r="A21" s="138" t="s">
        <v>85</v>
      </c>
      <c r="B21" s="139"/>
      <c r="C21" s="87"/>
      <c r="D21" s="43"/>
      <c r="E21" s="43"/>
      <c r="F21" s="43"/>
      <c r="G21" s="43"/>
    </row>
    <row r="22" spans="1:7" ht="26.25" thickBot="1" x14ac:dyDescent="0.25">
      <c r="A22" s="78" t="s">
        <v>53</v>
      </c>
      <c r="B22" s="79" t="s">
        <v>48</v>
      </c>
      <c r="C22" s="88"/>
      <c r="D22" s="43"/>
      <c r="E22" s="43"/>
      <c r="F22" s="43"/>
      <c r="G22" s="43"/>
    </row>
    <row r="23" spans="1:7" ht="13.5" thickBot="1" x14ac:dyDescent="0.25">
      <c r="A23" s="98"/>
      <c r="B23" s="97">
        <f>SUM(A23/2080)</f>
        <v>0</v>
      </c>
      <c r="C23" s="89"/>
      <c r="D23" s="43"/>
      <c r="E23" s="43"/>
      <c r="F23" s="43"/>
      <c r="G23" s="43"/>
    </row>
    <row r="24" spans="1:7" x14ac:dyDescent="0.2">
      <c r="A24" s="99"/>
      <c r="B24" s="96"/>
      <c r="C24" s="87"/>
      <c r="D24" s="43"/>
      <c r="E24" s="43"/>
      <c r="F24" s="43"/>
      <c r="G24" s="43"/>
    </row>
    <row r="25" spans="1:7" ht="26.25" thickBot="1" x14ac:dyDescent="0.25">
      <c r="A25" s="78" t="s">
        <v>84</v>
      </c>
      <c r="B25" s="79" t="s">
        <v>48</v>
      </c>
      <c r="C25" s="88"/>
      <c r="D25" s="43"/>
      <c r="E25" s="43"/>
      <c r="F25" s="43"/>
      <c r="G25" s="43"/>
    </row>
    <row r="26" spans="1:7" ht="13.5" thickBot="1" x14ac:dyDescent="0.25">
      <c r="A26" s="98"/>
      <c r="B26" s="97">
        <f>SUM(A26/1040)</f>
        <v>0</v>
      </c>
      <c r="C26" s="89"/>
      <c r="D26" s="43"/>
      <c r="E26" s="43"/>
      <c r="F26" s="43"/>
      <c r="G26" s="43"/>
    </row>
    <row r="27" spans="1:7" x14ac:dyDescent="0.2">
      <c r="A27" s="43"/>
      <c r="B27" s="86"/>
      <c r="C27" s="86"/>
      <c r="D27" s="43"/>
      <c r="E27" s="43"/>
      <c r="F27" s="43"/>
      <c r="G27" s="43"/>
    </row>
    <row r="28" spans="1:7" ht="15.75" x14ac:dyDescent="0.25">
      <c r="A28" s="26" t="s">
        <v>52</v>
      </c>
      <c r="B28" s="90" t="s">
        <v>1</v>
      </c>
      <c r="C28" s="90" t="s">
        <v>100</v>
      </c>
      <c r="D28" s="90" t="s">
        <v>101</v>
      </c>
      <c r="E28" s="90" t="s">
        <v>102</v>
      </c>
      <c r="F28" s="90" t="s">
        <v>103</v>
      </c>
      <c r="G28" s="43"/>
    </row>
    <row r="29" spans="1:7" x14ac:dyDescent="0.2">
      <c r="A29" s="34" t="s">
        <v>17</v>
      </c>
      <c r="B29" s="91">
        <f t="shared" ref="B29:B36" si="3">SUM(E29/2080)</f>
        <v>26.648076923076925</v>
      </c>
      <c r="C29" s="92">
        <v>0.54</v>
      </c>
      <c r="D29" s="91">
        <f>SUM(B29*C29+B29)</f>
        <v>41.038038461538463</v>
      </c>
      <c r="E29" s="93">
        <v>55428</v>
      </c>
      <c r="F29" s="93">
        <f>SUM(D29*2080)</f>
        <v>85359.12</v>
      </c>
      <c r="G29" s="43"/>
    </row>
    <row r="30" spans="1:7" x14ac:dyDescent="0.2">
      <c r="A30" s="34" t="s">
        <v>18</v>
      </c>
      <c r="B30" s="91">
        <f t="shared" si="3"/>
        <v>29.696153846153845</v>
      </c>
      <c r="C30" s="92">
        <v>0.54</v>
      </c>
      <c r="D30" s="91">
        <f t="shared" ref="D30:D36" si="4">SUM(B30*C30+B30)</f>
        <v>45.732076923076917</v>
      </c>
      <c r="E30" s="93">
        <v>61768</v>
      </c>
      <c r="F30" s="93">
        <f t="shared" ref="F30:F36" si="5">SUM(D30*2080)</f>
        <v>95122.719999999987</v>
      </c>
      <c r="G30" s="43"/>
    </row>
    <row r="31" spans="1:7" x14ac:dyDescent="0.2">
      <c r="A31" s="34" t="s">
        <v>19</v>
      </c>
      <c r="B31" s="91">
        <f t="shared" si="3"/>
        <v>33.008173076923079</v>
      </c>
      <c r="C31" s="92">
        <v>0.54</v>
      </c>
      <c r="D31" s="91">
        <f t="shared" si="4"/>
        <v>50.832586538461541</v>
      </c>
      <c r="E31" s="93">
        <v>68657</v>
      </c>
      <c r="F31" s="93">
        <f t="shared" si="5"/>
        <v>105731.78</v>
      </c>
      <c r="G31" s="43"/>
    </row>
    <row r="32" spans="1:7" x14ac:dyDescent="0.2">
      <c r="A32" s="34" t="s">
        <v>20</v>
      </c>
      <c r="B32" s="91">
        <f t="shared" si="3"/>
        <v>30.426923076923078</v>
      </c>
      <c r="C32" s="92">
        <v>0.54</v>
      </c>
      <c r="D32" s="91">
        <f t="shared" si="4"/>
        <v>46.857461538461543</v>
      </c>
      <c r="E32" s="94">
        <v>63288</v>
      </c>
      <c r="F32" s="93">
        <f t="shared" si="5"/>
        <v>97463.52</v>
      </c>
      <c r="G32" s="43"/>
    </row>
    <row r="33" spans="1:7" x14ac:dyDescent="0.2">
      <c r="A33" s="34" t="s">
        <v>21</v>
      </c>
      <c r="B33" s="91">
        <f t="shared" si="3"/>
        <v>10.657211538461539</v>
      </c>
      <c r="C33" s="92">
        <v>0.69</v>
      </c>
      <c r="D33" s="91">
        <f t="shared" si="4"/>
        <v>18.0106875</v>
      </c>
      <c r="E33" s="95">
        <v>22167</v>
      </c>
      <c r="F33" s="93">
        <f t="shared" si="5"/>
        <v>37462.229999999996</v>
      </c>
      <c r="G33" s="43"/>
    </row>
    <row r="34" spans="1:7" x14ac:dyDescent="0.2">
      <c r="A34" s="34" t="s">
        <v>22</v>
      </c>
      <c r="B34" s="91">
        <f t="shared" si="3"/>
        <v>14.990384615384615</v>
      </c>
      <c r="C34" s="92">
        <v>0.69</v>
      </c>
      <c r="D34" s="91">
        <f t="shared" si="4"/>
        <v>25.333749999999998</v>
      </c>
      <c r="E34" s="95">
        <v>31180</v>
      </c>
      <c r="F34" s="93">
        <f t="shared" si="5"/>
        <v>52694.2</v>
      </c>
      <c r="G34" s="43"/>
    </row>
    <row r="35" spans="1:7" x14ac:dyDescent="0.2">
      <c r="A35" s="34" t="s">
        <v>23</v>
      </c>
      <c r="B35" s="91">
        <f t="shared" si="3"/>
        <v>12.01923076923077</v>
      </c>
      <c r="C35" s="92">
        <v>0.38</v>
      </c>
      <c r="D35" s="91">
        <f t="shared" si="4"/>
        <v>16.586538461538463</v>
      </c>
      <c r="E35" s="95">
        <v>25000</v>
      </c>
      <c r="F35" s="93">
        <f t="shared" si="5"/>
        <v>34500.000000000007</v>
      </c>
      <c r="G35" s="43"/>
    </row>
    <row r="36" spans="1:7" x14ac:dyDescent="0.2">
      <c r="A36" s="34" t="s">
        <v>24</v>
      </c>
      <c r="B36" s="91">
        <f t="shared" si="3"/>
        <v>14.423076923076923</v>
      </c>
      <c r="C36" s="92">
        <v>0.38</v>
      </c>
      <c r="D36" s="91">
        <f t="shared" si="4"/>
        <v>19.903846153846153</v>
      </c>
      <c r="E36" s="95">
        <v>30000</v>
      </c>
      <c r="F36" s="93">
        <f t="shared" si="5"/>
        <v>41400</v>
      </c>
      <c r="G36" s="43"/>
    </row>
    <row r="37" spans="1:7" x14ac:dyDescent="0.2">
      <c r="A37" s="43"/>
      <c r="B37" s="80"/>
      <c r="C37" s="86"/>
      <c r="D37" s="43"/>
      <c r="E37" s="43"/>
      <c r="F37" s="43"/>
      <c r="G37" s="43"/>
    </row>
    <row r="38" spans="1:7" ht="15.75" x14ac:dyDescent="0.25">
      <c r="A38" s="45" t="s">
        <v>54</v>
      </c>
      <c r="B38" s="43"/>
      <c r="C38" s="43"/>
      <c r="D38" s="43"/>
      <c r="E38" s="43"/>
      <c r="F38" s="43"/>
      <c r="G38" s="43"/>
    </row>
    <row r="39" spans="1:7" ht="30" customHeight="1" x14ac:dyDescent="0.2">
      <c r="A39" s="140" t="s">
        <v>107</v>
      </c>
      <c r="B39" s="140"/>
      <c r="C39" s="140"/>
      <c r="D39" s="140"/>
      <c r="E39" s="140"/>
      <c r="F39" s="140"/>
      <c r="G39" s="140"/>
    </row>
  </sheetData>
  <sheetProtection password="DC3D" sheet="1" objects="1" scenarios="1" selectLockedCells="1"/>
  <mergeCells count="4">
    <mergeCell ref="A20:G20"/>
    <mergeCell ref="A1:G1"/>
    <mergeCell ref="A21:B21"/>
    <mergeCell ref="A39:G39"/>
  </mergeCells>
  <printOptions gridLines="1"/>
  <pageMargins left="0.7" right="0.7" top="0.75" bottom="0.75" header="0.3" footer="0.3"/>
  <pageSetup scale="77" orientation="landscape" r:id="rId1"/>
  <headerFooter alignWithMargins="0">
    <oddHeader>&amp;C&amp;A</oddHeader>
    <oddFooter>&amp;C&amp;D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1"/>
  <sheetViews>
    <sheetView zoomScale="75" zoomScaleNormal="75" workbookViewId="0">
      <selection activeCell="P4" sqref="P4"/>
    </sheetView>
  </sheetViews>
  <sheetFormatPr defaultRowHeight="12.75" x14ac:dyDescent="0.2"/>
  <cols>
    <col min="1" max="1" width="50.7109375" customWidth="1"/>
    <col min="2" max="2" width="12.7109375" bestFit="1" customWidth="1"/>
    <col min="3" max="3" width="6" bestFit="1" customWidth="1"/>
    <col min="4" max="4" width="7.42578125" bestFit="1" customWidth="1"/>
    <col min="5" max="5" width="15.140625" bestFit="1" customWidth="1"/>
    <col min="6" max="6" width="4.140625" bestFit="1" customWidth="1"/>
    <col min="7" max="7" width="7.42578125" bestFit="1" customWidth="1"/>
    <col min="8" max="8" width="10.7109375" bestFit="1" customWidth="1"/>
    <col min="9" max="9" width="4.140625" bestFit="1" customWidth="1"/>
    <col min="10" max="10" width="7.42578125" bestFit="1" customWidth="1"/>
    <col min="11" max="11" width="10.7109375" bestFit="1" customWidth="1"/>
    <col min="12" max="12" width="4.140625" bestFit="1" customWidth="1"/>
    <col min="13" max="13" width="7.42578125" bestFit="1" customWidth="1"/>
    <col min="14" max="14" width="10.5703125" bestFit="1" customWidth="1"/>
    <col min="15" max="15" width="4" bestFit="1" customWidth="1"/>
    <col min="16" max="16" width="7.28515625" bestFit="1" customWidth="1"/>
    <col min="17" max="17" width="10.5703125" bestFit="1" customWidth="1"/>
  </cols>
  <sheetData>
    <row r="1" spans="1:17" s="111" customFormat="1" ht="23.25" x14ac:dyDescent="0.35">
      <c r="A1" s="136" t="s">
        <v>88</v>
      </c>
      <c r="B1" s="136"/>
      <c r="C1" s="136"/>
      <c r="D1" s="136"/>
      <c r="E1" s="136"/>
      <c r="F1" s="136"/>
      <c r="G1" s="136"/>
      <c r="H1" s="136"/>
      <c r="I1" s="136"/>
      <c r="J1" s="136"/>
      <c r="K1" s="136"/>
      <c r="L1" s="136"/>
      <c r="M1" s="136"/>
      <c r="N1" s="136"/>
      <c r="O1" s="136"/>
      <c r="P1" s="136"/>
      <c r="Q1" s="136"/>
    </row>
    <row r="2" spans="1:17" s="7" customFormat="1" x14ac:dyDescent="0.2">
      <c r="A2" s="122" t="s">
        <v>91</v>
      </c>
      <c r="B2" s="123" t="s">
        <v>101</v>
      </c>
      <c r="C2" s="123" t="s">
        <v>0</v>
      </c>
      <c r="D2" s="123" t="s">
        <v>36</v>
      </c>
      <c r="E2" s="123" t="s">
        <v>35</v>
      </c>
      <c r="F2" s="123" t="s">
        <v>0</v>
      </c>
      <c r="G2" s="123" t="s">
        <v>37</v>
      </c>
      <c r="H2" s="123" t="s">
        <v>34</v>
      </c>
      <c r="I2" s="123" t="s">
        <v>0</v>
      </c>
      <c r="J2" s="123" t="s">
        <v>38</v>
      </c>
      <c r="K2" s="123" t="s">
        <v>39</v>
      </c>
      <c r="L2" s="123" t="s">
        <v>0</v>
      </c>
      <c r="M2" s="123" t="s">
        <v>40</v>
      </c>
      <c r="N2" s="123" t="s">
        <v>41</v>
      </c>
      <c r="O2" s="123" t="s">
        <v>0</v>
      </c>
      <c r="P2" s="123" t="s">
        <v>42</v>
      </c>
      <c r="Q2" s="123" t="s">
        <v>43</v>
      </c>
    </row>
    <row r="3" spans="1:17" x14ac:dyDescent="0.2">
      <c r="A3" s="10" t="s">
        <v>113</v>
      </c>
      <c r="B3" s="105">
        <f>VLOOKUP(A3,'Personnel Resource Rates-page 2'!A3:D19,4,FALSE)</f>
        <v>0</v>
      </c>
      <c r="C3" s="102"/>
      <c r="D3" s="10"/>
      <c r="E3" s="40">
        <f>SUM((B3*C3)*D3)</f>
        <v>0</v>
      </c>
      <c r="F3" s="102"/>
      <c r="G3" s="10"/>
      <c r="H3" s="40">
        <f>SUM((B3*F3)*G3)</f>
        <v>0</v>
      </c>
      <c r="I3" s="102"/>
      <c r="J3" s="10"/>
      <c r="K3" s="40">
        <f>SUM((B3*I3)*J3)</f>
        <v>0</v>
      </c>
      <c r="L3" s="102"/>
      <c r="M3" s="10"/>
      <c r="N3" s="41">
        <f>SUM((B3*L3)*M3)</f>
        <v>0</v>
      </c>
      <c r="O3" s="102"/>
      <c r="P3" s="10"/>
      <c r="Q3" s="41">
        <f>SUM((B3*O3)*P3)</f>
        <v>0</v>
      </c>
    </row>
    <row r="4" spans="1:17" x14ac:dyDescent="0.2">
      <c r="A4" s="10" t="s">
        <v>113</v>
      </c>
      <c r="B4" s="105">
        <f>VLOOKUP(A4,'Personnel Resource Rates-page 2'!A3:D19,4,FALSE)</f>
        <v>0</v>
      </c>
      <c r="C4" s="102"/>
      <c r="D4" s="10"/>
      <c r="E4" s="40">
        <f t="shared" ref="E4:E17" si="0">SUM((B4*C4)*D4)</f>
        <v>0</v>
      </c>
      <c r="F4" s="102"/>
      <c r="G4" s="10"/>
      <c r="H4" s="40">
        <f t="shared" ref="H4:H17" si="1">SUM((B4*F4)*G4)</f>
        <v>0</v>
      </c>
      <c r="I4" s="102"/>
      <c r="J4" s="10"/>
      <c r="K4" s="40">
        <f t="shared" ref="K4:K17" si="2">SUM((B4*I4)*J4)</f>
        <v>0</v>
      </c>
      <c r="L4" s="102"/>
      <c r="M4" s="10"/>
      <c r="N4" s="41">
        <f t="shared" ref="N4:N17" si="3">SUM((B4*L4)*M4)</f>
        <v>0</v>
      </c>
      <c r="O4" s="102"/>
      <c r="P4" s="10"/>
      <c r="Q4" s="41">
        <f t="shared" ref="Q4:Q17" si="4">SUM((B4*O4)*P4)</f>
        <v>0</v>
      </c>
    </row>
    <row r="5" spans="1:17" x14ac:dyDescent="0.2">
      <c r="A5" s="10" t="s">
        <v>113</v>
      </c>
      <c r="B5" s="105">
        <f>VLOOKUP(A5,'Personnel Resource Rates-page 2'!A3:D19,4,FALSE)</f>
        <v>0</v>
      </c>
      <c r="C5" s="102"/>
      <c r="D5" s="10"/>
      <c r="E5" s="40">
        <f t="shared" si="0"/>
        <v>0</v>
      </c>
      <c r="F5" s="102"/>
      <c r="G5" s="10"/>
      <c r="H5" s="40">
        <f t="shared" si="1"/>
        <v>0</v>
      </c>
      <c r="I5" s="102"/>
      <c r="J5" s="10"/>
      <c r="K5" s="40">
        <f t="shared" si="2"/>
        <v>0</v>
      </c>
      <c r="L5" s="102"/>
      <c r="M5" s="10"/>
      <c r="N5" s="41">
        <f t="shared" si="3"/>
        <v>0</v>
      </c>
      <c r="O5" s="102"/>
      <c r="P5" s="10"/>
      <c r="Q5" s="41">
        <f t="shared" si="4"/>
        <v>0</v>
      </c>
    </row>
    <row r="6" spans="1:17" x14ac:dyDescent="0.2">
      <c r="A6" s="10" t="s">
        <v>113</v>
      </c>
      <c r="B6" s="105">
        <f>VLOOKUP(A6,'Personnel Resource Rates-page 2'!A3:D19,4,FALSE)</f>
        <v>0</v>
      </c>
      <c r="C6" s="102"/>
      <c r="D6" s="10"/>
      <c r="E6" s="40">
        <f t="shared" si="0"/>
        <v>0</v>
      </c>
      <c r="F6" s="102"/>
      <c r="G6" s="10"/>
      <c r="H6" s="40">
        <f t="shared" si="1"/>
        <v>0</v>
      </c>
      <c r="I6" s="102"/>
      <c r="J6" s="10"/>
      <c r="K6" s="40">
        <f t="shared" si="2"/>
        <v>0</v>
      </c>
      <c r="L6" s="102"/>
      <c r="M6" s="10"/>
      <c r="N6" s="41">
        <f t="shared" si="3"/>
        <v>0</v>
      </c>
      <c r="O6" s="102"/>
      <c r="P6" s="10"/>
      <c r="Q6" s="41">
        <f t="shared" si="4"/>
        <v>0</v>
      </c>
    </row>
    <row r="7" spans="1:17" x14ac:dyDescent="0.2">
      <c r="A7" s="10" t="s">
        <v>113</v>
      </c>
      <c r="B7" s="105">
        <f>VLOOKUP(A7,'Personnel Resource Rates-page 2'!A3:D19,4,FALSE)</f>
        <v>0</v>
      </c>
      <c r="C7" s="102"/>
      <c r="D7" s="10"/>
      <c r="E7" s="40">
        <f t="shared" si="0"/>
        <v>0</v>
      </c>
      <c r="F7" s="102"/>
      <c r="G7" s="10"/>
      <c r="H7" s="40">
        <f t="shared" si="1"/>
        <v>0</v>
      </c>
      <c r="I7" s="102"/>
      <c r="J7" s="10"/>
      <c r="K7" s="40">
        <f t="shared" si="2"/>
        <v>0</v>
      </c>
      <c r="L7" s="102"/>
      <c r="M7" s="10"/>
      <c r="N7" s="41">
        <f t="shared" si="3"/>
        <v>0</v>
      </c>
      <c r="O7" s="102"/>
      <c r="P7" s="10"/>
      <c r="Q7" s="41">
        <f t="shared" si="4"/>
        <v>0</v>
      </c>
    </row>
    <row r="8" spans="1:17" x14ac:dyDescent="0.2">
      <c r="A8" s="10" t="s">
        <v>113</v>
      </c>
      <c r="B8" s="105">
        <f>VLOOKUP(A8,'Personnel Resource Rates-page 2'!A3:D19,4,FALSE)</f>
        <v>0</v>
      </c>
      <c r="C8" s="102"/>
      <c r="D8" s="10"/>
      <c r="E8" s="40">
        <f t="shared" si="0"/>
        <v>0</v>
      </c>
      <c r="F8" s="102"/>
      <c r="G8" s="10"/>
      <c r="H8" s="40">
        <f t="shared" si="1"/>
        <v>0</v>
      </c>
      <c r="I8" s="102"/>
      <c r="J8" s="10"/>
      <c r="K8" s="40">
        <f t="shared" si="2"/>
        <v>0</v>
      </c>
      <c r="L8" s="102"/>
      <c r="M8" s="10"/>
      <c r="N8" s="41">
        <f t="shared" si="3"/>
        <v>0</v>
      </c>
      <c r="O8" s="102"/>
      <c r="P8" s="10"/>
      <c r="Q8" s="41">
        <f t="shared" si="4"/>
        <v>0</v>
      </c>
    </row>
    <row r="9" spans="1:17" x14ac:dyDescent="0.2">
      <c r="A9" s="10" t="s">
        <v>113</v>
      </c>
      <c r="B9" s="105">
        <f>VLOOKUP(A9,'Personnel Resource Rates-page 2'!A3:D19,4,FALSE)</f>
        <v>0</v>
      </c>
      <c r="C9" s="102"/>
      <c r="D9" s="10"/>
      <c r="E9" s="40">
        <f t="shared" si="0"/>
        <v>0</v>
      </c>
      <c r="F9" s="102"/>
      <c r="G9" s="10"/>
      <c r="H9" s="40">
        <f t="shared" si="1"/>
        <v>0</v>
      </c>
      <c r="I9" s="102"/>
      <c r="J9" s="10"/>
      <c r="K9" s="40">
        <f t="shared" si="2"/>
        <v>0</v>
      </c>
      <c r="L9" s="102"/>
      <c r="M9" s="10"/>
      <c r="N9" s="41">
        <f t="shared" si="3"/>
        <v>0</v>
      </c>
      <c r="O9" s="102"/>
      <c r="P9" s="10"/>
      <c r="Q9" s="41">
        <f t="shared" si="4"/>
        <v>0</v>
      </c>
    </row>
    <row r="10" spans="1:17" x14ac:dyDescent="0.2">
      <c r="A10" s="10" t="s">
        <v>113</v>
      </c>
      <c r="B10" s="105">
        <f>VLOOKUP(A10,'Personnel Resource Rates-page 2'!A3:D19,4,FALSE)</f>
        <v>0</v>
      </c>
      <c r="C10" s="102"/>
      <c r="D10" s="10"/>
      <c r="E10" s="40">
        <f t="shared" si="0"/>
        <v>0</v>
      </c>
      <c r="F10" s="102"/>
      <c r="G10" s="10"/>
      <c r="H10" s="40">
        <f t="shared" si="1"/>
        <v>0</v>
      </c>
      <c r="I10" s="102"/>
      <c r="J10" s="10"/>
      <c r="K10" s="40">
        <f t="shared" si="2"/>
        <v>0</v>
      </c>
      <c r="L10" s="102"/>
      <c r="M10" s="10"/>
      <c r="N10" s="41">
        <f t="shared" si="3"/>
        <v>0</v>
      </c>
      <c r="O10" s="102"/>
      <c r="P10" s="10"/>
      <c r="Q10" s="41">
        <f t="shared" si="4"/>
        <v>0</v>
      </c>
    </row>
    <row r="11" spans="1:17" x14ac:dyDescent="0.2">
      <c r="A11" s="10" t="s">
        <v>113</v>
      </c>
      <c r="B11" s="105">
        <f>VLOOKUP(A11,'Personnel Resource Rates-page 2'!A3:D19,4,FALSE)</f>
        <v>0</v>
      </c>
      <c r="C11" s="102"/>
      <c r="D11" s="10"/>
      <c r="E11" s="40">
        <f t="shared" si="0"/>
        <v>0</v>
      </c>
      <c r="F11" s="102"/>
      <c r="G11" s="10"/>
      <c r="H11" s="40">
        <f t="shared" si="1"/>
        <v>0</v>
      </c>
      <c r="I11" s="102"/>
      <c r="J11" s="10"/>
      <c r="K11" s="40">
        <f t="shared" si="2"/>
        <v>0</v>
      </c>
      <c r="L11" s="102"/>
      <c r="M11" s="10"/>
      <c r="N11" s="41">
        <f t="shared" si="3"/>
        <v>0</v>
      </c>
      <c r="O11" s="102"/>
      <c r="P11" s="10"/>
      <c r="Q11" s="41">
        <f t="shared" si="4"/>
        <v>0</v>
      </c>
    </row>
    <row r="12" spans="1:17" x14ac:dyDescent="0.2">
      <c r="A12" s="10" t="s">
        <v>113</v>
      </c>
      <c r="B12" s="105">
        <f>VLOOKUP(A12,'Personnel Resource Rates-page 2'!A3:D19,4,FALSE)</f>
        <v>0</v>
      </c>
      <c r="C12" s="102"/>
      <c r="D12" s="10"/>
      <c r="E12" s="40">
        <f t="shared" si="0"/>
        <v>0</v>
      </c>
      <c r="F12" s="102"/>
      <c r="G12" s="10"/>
      <c r="H12" s="40">
        <f t="shared" si="1"/>
        <v>0</v>
      </c>
      <c r="I12" s="102"/>
      <c r="J12" s="10"/>
      <c r="K12" s="40">
        <f t="shared" si="2"/>
        <v>0</v>
      </c>
      <c r="L12" s="102"/>
      <c r="M12" s="10"/>
      <c r="N12" s="41">
        <f t="shared" si="3"/>
        <v>0</v>
      </c>
      <c r="O12" s="102"/>
      <c r="P12" s="10"/>
      <c r="Q12" s="41">
        <f t="shared" si="4"/>
        <v>0</v>
      </c>
    </row>
    <row r="13" spans="1:17" x14ac:dyDescent="0.2">
      <c r="A13" s="10" t="s">
        <v>113</v>
      </c>
      <c r="B13" s="105">
        <f>VLOOKUP(A13,'Personnel Resource Rates-page 2'!A3:D19,4,FALSE)</f>
        <v>0</v>
      </c>
      <c r="C13" s="102"/>
      <c r="D13" s="10"/>
      <c r="E13" s="40">
        <f t="shared" si="0"/>
        <v>0</v>
      </c>
      <c r="F13" s="102"/>
      <c r="G13" s="10"/>
      <c r="H13" s="40">
        <f t="shared" si="1"/>
        <v>0</v>
      </c>
      <c r="I13" s="102"/>
      <c r="J13" s="10"/>
      <c r="K13" s="40">
        <f t="shared" si="2"/>
        <v>0</v>
      </c>
      <c r="L13" s="102"/>
      <c r="M13" s="10"/>
      <c r="N13" s="41">
        <f t="shared" si="3"/>
        <v>0</v>
      </c>
      <c r="O13" s="102"/>
      <c r="P13" s="10"/>
      <c r="Q13" s="41">
        <f t="shared" si="4"/>
        <v>0</v>
      </c>
    </row>
    <row r="14" spans="1:17" x14ac:dyDescent="0.2">
      <c r="A14" s="10" t="s">
        <v>113</v>
      </c>
      <c r="B14" s="105">
        <f>VLOOKUP(A14,'Personnel Resource Rates-page 2'!A3:D19,4,FALSE)</f>
        <v>0</v>
      </c>
      <c r="C14" s="102"/>
      <c r="D14" s="10"/>
      <c r="E14" s="40">
        <f t="shared" si="0"/>
        <v>0</v>
      </c>
      <c r="F14" s="102"/>
      <c r="G14" s="10"/>
      <c r="H14" s="40">
        <f t="shared" si="1"/>
        <v>0</v>
      </c>
      <c r="I14" s="102"/>
      <c r="J14" s="10"/>
      <c r="K14" s="40">
        <f t="shared" si="2"/>
        <v>0</v>
      </c>
      <c r="L14" s="102"/>
      <c r="M14" s="10"/>
      <c r="N14" s="41">
        <f t="shared" si="3"/>
        <v>0</v>
      </c>
      <c r="O14" s="102"/>
      <c r="P14" s="10"/>
      <c r="Q14" s="41">
        <f t="shared" si="4"/>
        <v>0</v>
      </c>
    </row>
    <row r="15" spans="1:17" x14ac:dyDescent="0.2">
      <c r="A15" s="10" t="s">
        <v>113</v>
      </c>
      <c r="B15" s="105">
        <f>VLOOKUP(A15,'Personnel Resource Rates-page 2'!A3:D19,4,FALSE)</f>
        <v>0</v>
      </c>
      <c r="C15" s="102"/>
      <c r="D15" s="10"/>
      <c r="E15" s="40">
        <f t="shared" si="0"/>
        <v>0</v>
      </c>
      <c r="F15" s="102"/>
      <c r="G15" s="10"/>
      <c r="H15" s="40">
        <f t="shared" si="1"/>
        <v>0</v>
      </c>
      <c r="I15" s="102"/>
      <c r="J15" s="10"/>
      <c r="K15" s="40">
        <f t="shared" si="2"/>
        <v>0</v>
      </c>
      <c r="L15" s="102"/>
      <c r="M15" s="10"/>
      <c r="N15" s="41">
        <f t="shared" si="3"/>
        <v>0</v>
      </c>
      <c r="O15" s="102"/>
      <c r="P15" s="10"/>
      <c r="Q15" s="41">
        <f t="shared" si="4"/>
        <v>0</v>
      </c>
    </row>
    <row r="16" spans="1:17" x14ac:dyDescent="0.2">
      <c r="A16" s="10" t="s">
        <v>113</v>
      </c>
      <c r="B16" s="105">
        <f>VLOOKUP(A16,'Personnel Resource Rates-page 2'!A3:D19,4,FALSE)</f>
        <v>0</v>
      </c>
      <c r="C16" s="102"/>
      <c r="D16" s="10"/>
      <c r="E16" s="40">
        <f t="shared" si="0"/>
        <v>0</v>
      </c>
      <c r="F16" s="102"/>
      <c r="G16" s="10"/>
      <c r="H16" s="40">
        <f t="shared" si="1"/>
        <v>0</v>
      </c>
      <c r="I16" s="102"/>
      <c r="J16" s="10"/>
      <c r="K16" s="40">
        <f t="shared" si="2"/>
        <v>0</v>
      </c>
      <c r="L16" s="102"/>
      <c r="M16" s="10"/>
      <c r="N16" s="41">
        <f t="shared" si="3"/>
        <v>0</v>
      </c>
      <c r="O16" s="102"/>
      <c r="P16" s="10"/>
      <c r="Q16" s="41">
        <f t="shared" si="4"/>
        <v>0</v>
      </c>
    </row>
    <row r="17" spans="1:18" x14ac:dyDescent="0.2">
      <c r="A17" s="10" t="s">
        <v>113</v>
      </c>
      <c r="B17" s="105">
        <f>VLOOKUP(A17,'Personnel Resource Rates-page 2'!A3:D19,4,FALSE)</f>
        <v>0</v>
      </c>
      <c r="C17" s="102"/>
      <c r="D17" s="10"/>
      <c r="E17" s="40">
        <f t="shared" si="0"/>
        <v>0</v>
      </c>
      <c r="F17" s="102"/>
      <c r="G17" s="10"/>
      <c r="H17" s="40">
        <f t="shared" si="1"/>
        <v>0</v>
      </c>
      <c r="I17" s="102"/>
      <c r="J17" s="10"/>
      <c r="K17" s="40">
        <f t="shared" si="2"/>
        <v>0</v>
      </c>
      <c r="L17" s="102"/>
      <c r="M17" s="10"/>
      <c r="N17" s="41">
        <f t="shared" si="3"/>
        <v>0</v>
      </c>
      <c r="O17" s="102"/>
      <c r="P17" s="10"/>
      <c r="Q17" s="41">
        <f t="shared" si="4"/>
        <v>0</v>
      </c>
    </row>
    <row r="18" spans="1:18" ht="5.0999999999999996" customHeight="1" x14ac:dyDescent="0.2">
      <c r="A18" s="38"/>
      <c r="B18" s="103"/>
      <c r="C18" s="44"/>
      <c r="D18" s="38"/>
      <c r="E18" s="44"/>
      <c r="F18" s="44"/>
      <c r="G18" s="38"/>
      <c r="H18" s="44"/>
      <c r="I18" s="44"/>
      <c r="J18" s="38"/>
      <c r="K18" s="44"/>
      <c r="L18" s="44"/>
      <c r="M18" s="38"/>
      <c r="N18" s="44"/>
      <c r="O18" s="44"/>
      <c r="P18" s="38"/>
      <c r="Q18" s="44"/>
    </row>
    <row r="19" spans="1:18" s="8" customFormat="1" ht="15.75" x14ac:dyDescent="0.25">
      <c r="A19" s="141" t="s">
        <v>2</v>
      </c>
      <c r="B19" s="142"/>
      <c r="C19" s="104">
        <f>SUM(C3:C18)</f>
        <v>0</v>
      </c>
      <c r="D19" s="26">
        <f t="shared" ref="D19:Q19" si="5">SUM(D3:D18)</f>
        <v>0</v>
      </c>
      <c r="E19" s="42">
        <f t="shared" si="5"/>
        <v>0</v>
      </c>
      <c r="F19" s="104">
        <f>SUM(F3:F18)</f>
        <v>0</v>
      </c>
      <c r="G19" s="26">
        <f t="shared" si="5"/>
        <v>0</v>
      </c>
      <c r="H19" s="42">
        <f t="shared" si="5"/>
        <v>0</v>
      </c>
      <c r="I19" s="104">
        <f>SUM(I3:I18)</f>
        <v>0</v>
      </c>
      <c r="J19" s="26">
        <f t="shared" si="5"/>
        <v>0</v>
      </c>
      <c r="K19" s="42">
        <f t="shared" si="5"/>
        <v>0</v>
      </c>
      <c r="L19" s="104">
        <f>SUM(L3:L18)</f>
        <v>0</v>
      </c>
      <c r="M19" s="26">
        <f t="shared" si="5"/>
        <v>0</v>
      </c>
      <c r="N19" s="42">
        <f t="shared" si="5"/>
        <v>0</v>
      </c>
      <c r="O19" s="104">
        <f>SUM(O3:O18)</f>
        <v>0</v>
      </c>
      <c r="P19" s="26">
        <f t="shared" si="5"/>
        <v>0</v>
      </c>
      <c r="Q19" s="42">
        <f t="shared" si="5"/>
        <v>0</v>
      </c>
    </row>
    <row r="20" spans="1:18" s="2" customFormat="1" ht="15.75" x14ac:dyDescent="0.25">
      <c r="A20" s="45" t="s">
        <v>54</v>
      </c>
      <c r="B20" s="45"/>
      <c r="C20" s="45"/>
      <c r="D20" s="45"/>
      <c r="E20" s="45"/>
      <c r="F20" s="45"/>
      <c r="G20" s="45"/>
      <c r="H20" s="45"/>
      <c r="I20" s="45"/>
      <c r="J20" s="45"/>
      <c r="K20" s="45"/>
      <c r="L20" s="45"/>
      <c r="M20" s="45"/>
      <c r="N20" s="45"/>
      <c r="O20" s="45"/>
      <c r="P20" s="45"/>
      <c r="Q20" s="45"/>
    </row>
    <row r="21" spans="1:18" ht="32.450000000000003" customHeight="1" x14ac:dyDescent="0.2">
      <c r="A21" s="140" t="s">
        <v>143</v>
      </c>
      <c r="B21" s="140"/>
      <c r="C21" s="140"/>
      <c r="D21" s="140"/>
      <c r="E21" s="140"/>
      <c r="F21" s="140"/>
      <c r="G21" s="140"/>
      <c r="H21" s="140"/>
      <c r="I21" s="140"/>
      <c r="J21" s="140"/>
      <c r="K21" s="140"/>
      <c r="L21" s="140"/>
      <c r="M21" s="140"/>
      <c r="N21" s="140"/>
      <c r="O21" s="140"/>
      <c r="P21" s="140"/>
      <c r="Q21" s="140"/>
      <c r="R21" s="15"/>
    </row>
  </sheetData>
  <sheetProtection password="DC3D" sheet="1" objects="1" scenarios="1" selectLockedCells="1"/>
  <mergeCells count="3">
    <mergeCell ref="A1:Q1"/>
    <mergeCell ref="A21:Q21"/>
    <mergeCell ref="A19:B19"/>
  </mergeCells>
  <printOptions gridLines="1"/>
  <pageMargins left="0.25" right="0.25" top="0.75" bottom="0.75" header="0.3" footer="0.3"/>
  <pageSetup scale="75" orientation="landscape" r:id="rId1"/>
  <headerFooter alignWithMargins="0">
    <oddHeader>&amp;C&amp;A</oddHeader>
    <oddFooter>&amp;C&amp;D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'Personnel Resource Rates-page 2'!A3:A19</xm:f>
          </x14:formula1>
          <xm:sqref>A3:A17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5"/>
  <sheetViews>
    <sheetView zoomScale="75" zoomScaleNormal="75" workbookViewId="0">
      <selection activeCell="A30" sqref="A30:F31"/>
    </sheetView>
  </sheetViews>
  <sheetFormatPr defaultRowHeight="12.75" x14ac:dyDescent="0.2"/>
  <cols>
    <col min="1" max="1" width="50.7109375" customWidth="1"/>
    <col min="2" max="7" width="14.7109375" style="14" customWidth="1"/>
  </cols>
  <sheetData>
    <row r="1" spans="1:7" ht="23.25" x14ac:dyDescent="0.35">
      <c r="A1" s="136" t="s">
        <v>89</v>
      </c>
      <c r="B1" s="136"/>
      <c r="C1" s="136"/>
      <c r="D1" s="136"/>
      <c r="E1" s="136"/>
      <c r="F1" s="136"/>
      <c r="G1" s="136"/>
    </row>
    <row r="2" spans="1:7" ht="15.75" x14ac:dyDescent="0.25">
      <c r="A2" s="45" t="s">
        <v>7</v>
      </c>
      <c r="B2" s="46" t="s">
        <v>11</v>
      </c>
      <c r="C2" s="46" t="s">
        <v>12</v>
      </c>
      <c r="D2" s="46" t="s">
        <v>13</v>
      </c>
      <c r="E2" s="46" t="s">
        <v>14</v>
      </c>
      <c r="F2" s="46" t="s">
        <v>15</v>
      </c>
      <c r="G2" s="46" t="s">
        <v>2</v>
      </c>
    </row>
    <row r="3" spans="1:7" x14ac:dyDescent="0.2">
      <c r="A3" s="34" t="s">
        <v>94</v>
      </c>
      <c r="B3" s="47">
        <f>SUM('Costs-ImpResourcesbyHour-page 3'!E19)</f>
        <v>0</v>
      </c>
      <c r="C3" s="47">
        <f>SUM('Costs-ImpResourcesbyHour-page 3'!H19)</f>
        <v>0</v>
      </c>
      <c r="D3" s="47">
        <f>SUM('Costs-ImpResourcesbyHour-page 3'!K19)</f>
        <v>0</v>
      </c>
      <c r="E3" s="47">
        <f>SUM('Costs-ImpResourcesbyHour-page 3'!N19)</f>
        <v>0</v>
      </c>
      <c r="F3" s="47">
        <f>SUM('Costs-ImpResourcesbyHour-page 3'!Q19)</f>
        <v>0</v>
      </c>
      <c r="G3" s="47">
        <f>SUM(B3:F3)</f>
        <v>0</v>
      </c>
    </row>
    <row r="4" spans="1:7" ht="5.0999999999999996" customHeight="1" x14ac:dyDescent="0.2">
      <c r="A4" s="143"/>
      <c r="B4" s="143"/>
      <c r="C4" s="143"/>
      <c r="D4" s="143"/>
      <c r="E4" s="143"/>
      <c r="F4" s="143"/>
      <c r="G4" s="143"/>
    </row>
    <row r="5" spans="1:7" s="7" customFormat="1" x14ac:dyDescent="0.2">
      <c r="A5" s="82" t="s">
        <v>62</v>
      </c>
      <c r="B5" s="101" t="s">
        <v>44</v>
      </c>
      <c r="C5" s="101" t="s">
        <v>3</v>
      </c>
      <c r="D5" s="101" t="s">
        <v>4</v>
      </c>
      <c r="E5" s="101" t="s">
        <v>5</v>
      </c>
      <c r="F5" s="101" t="s">
        <v>6</v>
      </c>
      <c r="G5" s="82"/>
    </row>
    <row r="6" spans="1:7" x14ac:dyDescent="0.2">
      <c r="A6" s="10"/>
      <c r="B6" s="17"/>
      <c r="C6" s="17"/>
      <c r="D6" s="17"/>
      <c r="E6" s="17"/>
      <c r="F6" s="17"/>
      <c r="G6" s="51">
        <f>SUM(B6:F6)</f>
        <v>0</v>
      </c>
    </row>
    <row r="7" spans="1:7" x14ac:dyDescent="0.2">
      <c r="A7" s="10"/>
      <c r="B7" s="17"/>
      <c r="C7" s="17"/>
      <c r="D7" s="17"/>
      <c r="E7" s="17"/>
      <c r="F7" s="17"/>
      <c r="G7" s="51">
        <f>SUM(B7:F7)</f>
        <v>0</v>
      </c>
    </row>
    <row r="8" spans="1:7" x14ac:dyDescent="0.2">
      <c r="A8" s="10"/>
      <c r="B8" s="17"/>
      <c r="C8" s="17"/>
      <c r="D8" s="17"/>
      <c r="E8" s="17"/>
      <c r="F8" s="17"/>
      <c r="G8" s="51">
        <f t="shared" ref="G8" si="0">SUM(B8:F8)</f>
        <v>0</v>
      </c>
    </row>
    <row r="9" spans="1:7" x14ac:dyDescent="0.2">
      <c r="A9" s="10"/>
      <c r="B9" s="17"/>
      <c r="C9" s="17"/>
      <c r="D9" s="17"/>
      <c r="E9" s="17"/>
      <c r="F9" s="17"/>
      <c r="G9" s="51">
        <f t="shared" ref="G9:G15" si="1">SUM(B9:F9)</f>
        <v>0</v>
      </c>
    </row>
    <row r="10" spans="1:7" x14ac:dyDescent="0.2">
      <c r="A10" s="10"/>
      <c r="B10" s="17"/>
      <c r="C10" s="17"/>
      <c r="D10" s="17"/>
      <c r="E10" s="17"/>
      <c r="F10" s="17"/>
      <c r="G10" s="51">
        <f t="shared" si="1"/>
        <v>0</v>
      </c>
    </row>
    <row r="11" spans="1:7" x14ac:dyDescent="0.2">
      <c r="A11" s="10"/>
      <c r="B11" s="17"/>
      <c r="C11" s="17"/>
      <c r="D11" s="17"/>
      <c r="E11" s="17"/>
      <c r="F11" s="17"/>
      <c r="G11" s="51">
        <f t="shared" si="1"/>
        <v>0</v>
      </c>
    </row>
    <row r="12" spans="1:7" x14ac:dyDescent="0.2">
      <c r="A12" s="10"/>
      <c r="B12" s="17"/>
      <c r="C12" s="17"/>
      <c r="D12" s="17"/>
      <c r="E12" s="17"/>
      <c r="F12" s="17"/>
      <c r="G12" s="51">
        <f t="shared" si="1"/>
        <v>0</v>
      </c>
    </row>
    <row r="13" spans="1:7" x14ac:dyDescent="0.2">
      <c r="A13" s="10"/>
      <c r="B13" s="17"/>
      <c r="C13" s="17"/>
      <c r="D13" s="17"/>
      <c r="E13" s="17"/>
      <c r="F13" s="17"/>
      <c r="G13" s="51">
        <f t="shared" si="1"/>
        <v>0</v>
      </c>
    </row>
    <row r="14" spans="1:7" x14ac:dyDescent="0.2">
      <c r="A14" s="10"/>
      <c r="B14" s="17"/>
      <c r="C14" s="17"/>
      <c r="D14" s="17"/>
      <c r="E14" s="17"/>
      <c r="F14" s="17"/>
      <c r="G14" s="51">
        <f t="shared" si="1"/>
        <v>0</v>
      </c>
    </row>
    <row r="15" spans="1:7" x14ac:dyDescent="0.2">
      <c r="A15" s="10"/>
      <c r="B15" s="17"/>
      <c r="C15" s="17"/>
      <c r="D15" s="17"/>
      <c r="E15" s="17"/>
      <c r="F15" s="17"/>
      <c r="G15" s="51">
        <f t="shared" si="1"/>
        <v>0</v>
      </c>
    </row>
    <row r="16" spans="1:7" ht="5.0999999999999996" customHeight="1" x14ac:dyDescent="0.2">
      <c r="A16" s="127"/>
      <c r="B16" s="127"/>
      <c r="C16" s="127"/>
      <c r="D16" s="127"/>
      <c r="E16" s="127"/>
      <c r="F16" s="127"/>
      <c r="G16" s="127"/>
    </row>
    <row r="17" spans="1:7" ht="12.75" customHeight="1" x14ac:dyDescent="0.2">
      <c r="A17" s="83" t="s">
        <v>63</v>
      </c>
      <c r="B17" s="101" t="s">
        <v>11</v>
      </c>
      <c r="C17" s="101" t="s">
        <v>12</v>
      </c>
      <c r="D17" s="101" t="s">
        <v>13</v>
      </c>
      <c r="E17" s="101" t="s">
        <v>14</v>
      </c>
      <c r="F17" s="101" t="s">
        <v>15</v>
      </c>
      <c r="G17" s="83"/>
    </row>
    <row r="18" spans="1:7" x14ac:dyDescent="0.2">
      <c r="A18" s="10"/>
      <c r="B18" s="17"/>
      <c r="C18" s="17"/>
      <c r="D18" s="17"/>
      <c r="E18" s="17"/>
      <c r="F18" s="17"/>
      <c r="G18" s="51">
        <f>SUM(B18:F18)</f>
        <v>0</v>
      </c>
    </row>
    <row r="19" spans="1:7" x14ac:dyDescent="0.2">
      <c r="A19" s="10"/>
      <c r="B19" s="17"/>
      <c r="C19" s="17"/>
      <c r="D19" s="17"/>
      <c r="E19" s="17"/>
      <c r="F19" s="17"/>
      <c r="G19" s="51">
        <f>SUM(B19:F19)</f>
        <v>0</v>
      </c>
    </row>
    <row r="20" spans="1:7" x14ac:dyDescent="0.2">
      <c r="A20" s="10"/>
      <c r="B20" s="17"/>
      <c r="C20" s="17"/>
      <c r="D20" s="17"/>
      <c r="E20" s="17"/>
      <c r="F20" s="17"/>
      <c r="G20" s="51">
        <f t="shared" ref="G20:G27" si="2">SUM(B20:F20)</f>
        <v>0</v>
      </c>
    </row>
    <row r="21" spans="1:7" x14ac:dyDescent="0.2">
      <c r="A21" s="10"/>
      <c r="B21" s="17"/>
      <c r="C21" s="17"/>
      <c r="D21" s="17"/>
      <c r="E21" s="17"/>
      <c r="F21" s="17"/>
      <c r="G21" s="51">
        <f t="shared" si="2"/>
        <v>0</v>
      </c>
    </row>
    <row r="22" spans="1:7" x14ac:dyDescent="0.2">
      <c r="A22" s="10"/>
      <c r="B22" s="17"/>
      <c r="C22" s="17"/>
      <c r="D22" s="17"/>
      <c r="E22" s="17"/>
      <c r="F22" s="17"/>
      <c r="G22" s="51">
        <f t="shared" si="2"/>
        <v>0</v>
      </c>
    </row>
    <row r="23" spans="1:7" x14ac:dyDescent="0.2">
      <c r="A23" s="10"/>
      <c r="B23" s="17"/>
      <c r="C23" s="17"/>
      <c r="D23" s="17"/>
      <c r="E23" s="17"/>
      <c r="F23" s="17"/>
      <c r="G23" s="51">
        <f t="shared" si="2"/>
        <v>0</v>
      </c>
    </row>
    <row r="24" spans="1:7" x14ac:dyDescent="0.2">
      <c r="A24" s="10"/>
      <c r="B24" s="17"/>
      <c r="C24" s="17"/>
      <c r="D24" s="17"/>
      <c r="E24" s="17"/>
      <c r="F24" s="17"/>
      <c r="G24" s="51">
        <f t="shared" si="2"/>
        <v>0</v>
      </c>
    </row>
    <row r="25" spans="1:7" x14ac:dyDescent="0.2">
      <c r="A25" s="10"/>
      <c r="B25" s="17"/>
      <c r="C25" s="17"/>
      <c r="D25" s="17"/>
      <c r="E25" s="17"/>
      <c r="F25" s="17"/>
      <c r="G25" s="51">
        <f t="shared" si="2"/>
        <v>0</v>
      </c>
    </row>
    <row r="26" spans="1:7" x14ac:dyDescent="0.2">
      <c r="A26" s="10"/>
      <c r="B26" s="17"/>
      <c r="C26" s="17"/>
      <c r="D26" s="17"/>
      <c r="E26" s="17"/>
      <c r="F26" s="17"/>
      <c r="G26" s="51">
        <f t="shared" si="2"/>
        <v>0</v>
      </c>
    </row>
    <row r="27" spans="1:7" x14ac:dyDescent="0.2">
      <c r="A27" s="10"/>
      <c r="B27" s="17"/>
      <c r="C27" s="17"/>
      <c r="D27" s="17"/>
      <c r="E27" s="17"/>
      <c r="F27" s="17"/>
      <c r="G27" s="51">
        <f t="shared" si="2"/>
        <v>0</v>
      </c>
    </row>
    <row r="28" spans="1:7" ht="5.0999999999999996" customHeight="1" x14ac:dyDescent="0.2">
      <c r="A28" s="127"/>
      <c r="B28" s="144"/>
      <c r="C28" s="144"/>
      <c r="D28" s="144"/>
      <c r="E28" s="144"/>
      <c r="F28" s="144"/>
      <c r="G28" s="144"/>
    </row>
    <row r="29" spans="1:7" ht="12.75" customHeight="1" x14ac:dyDescent="0.2">
      <c r="A29" s="83" t="s">
        <v>90</v>
      </c>
      <c r="B29" s="101" t="s">
        <v>11</v>
      </c>
      <c r="C29" s="101" t="s">
        <v>12</v>
      </c>
      <c r="D29" s="101" t="s">
        <v>13</v>
      </c>
      <c r="E29" s="101" t="s">
        <v>14</v>
      </c>
      <c r="F29" s="101" t="s">
        <v>15</v>
      </c>
      <c r="G29" s="83"/>
    </row>
    <row r="30" spans="1:7" x14ac:dyDescent="0.2">
      <c r="A30" s="10"/>
      <c r="B30" s="17"/>
      <c r="C30" s="17"/>
      <c r="D30" s="17"/>
      <c r="E30" s="17"/>
      <c r="F30" s="17"/>
      <c r="G30" s="51">
        <f>SUM(B30:F30)</f>
        <v>0</v>
      </c>
    </row>
    <row r="31" spans="1:7" x14ac:dyDescent="0.2">
      <c r="A31" s="10"/>
      <c r="B31" s="17"/>
      <c r="C31" s="17"/>
      <c r="D31" s="17"/>
      <c r="E31" s="17"/>
      <c r="F31" s="17"/>
      <c r="G31" s="51">
        <f>SUM(B31:F31)</f>
        <v>0</v>
      </c>
    </row>
    <row r="32" spans="1:7" x14ac:dyDescent="0.2">
      <c r="A32" s="10"/>
      <c r="B32" s="17"/>
      <c r="C32" s="17"/>
      <c r="D32" s="17"/>
      <c r="E32" s="17"/>
      <c r="F32" s="17"/>
      <c r="G32" s="51">
        <f t="shared" ref="G32:G39" si="3">SUM(B32:F32)</f>
        <v>0</v>
      </c>
    </row>
    <row r="33" spans="1:14" x14ac:dyDescent="0.2">
      <c r="A33" s="10"/>
      <c r="B33" s="17"/>
      <c r="C33" s="17"/>
      <c r="D33" s="17"/>
      <c r="E33" s="17"/>
      <c r="F33" s="17"/>
      <c r="G33" s="51">
        <f t="shared" si="3"/>
        <v>0</v>
      </c>
    </row>
    <row r="34" spans="1:14" x14ac:dyDescent="0.2">
      <c r="A34" s="10"/>
      <c r="B34" s="17"/>
      <c r="C34" s="17"/>
      <c r="D34" s="17"/>
      <c r="E34" s="17"/>
      <c r="F34" s="17"/>
      <c r="G34" s="51">
        <f t="shared" si="3"/>
        <v>0</v>
      </c>
    </row>
    <row r="35" spans="1:14" x14ac:dyDescent="0.2">
      <c r="A35" s="10"/>
      <c r="B35" s="17"/>
      <c r="C35" s="17"/>
      <c r="D35" s="17"/>
      <c r="E35" s="17"/>
      <c r="F35" s="17"/>
      <c r="G35" s="51">
        <f t="shared" si="3"/>
        <v>0</v>
      </c>
    </row>
    <row r="36" spans="1:14" x14ac:dyDescent="0.2">
      <c r="A36" s="10"/>
      <c r="B36" s="17"/>
      <c r="C36" s="17"/>
      <c r="D36" s="17"/>
      <c r="E36" s="17"/>
      <c r="F36" s="17"/>
      <c r="G36" s="51">
        <f t="shared" si="3"/>
        <v>0</v>
      </c>
    </row>
    <row r="37" spans="1:14" x14ac:dyDescent="0.2">
      <c r="A37" s="10"/>
      <c r="B37" s="17"/>
      <c r="C37" s="17"/>
      <c r="D37" s="17"/>
      <c r="E37" s="17"/>
      <c r="F37" s="17"/>
      <c r="G37" s="51">
        <f t="shared" si="3"/>
        <v>0</v>
      </c>
    </row>
    <row r="38" spans="1:14" x14ac:dyDescent="0.2">
      <c r="A38" s="10"/>
      <c r="B38" s="17"/>
      <c r="C38" s="17"/>
      <c r="D38" s="17"/>
      <c r="E38" s="17"/>
      <c r="F38" s="17"/>
      <c r="G38" s="51">
        <f t="shared" si="3"/>
        <v>0</v>
      </c>
    </row>
    <row r="39" spans="1:14" x14ac:dyDescent="0.2">
      <c r="A39" s="10"/>
      <c r="B39" s="17"/>
      <c r="C39" s="17"/>
      <c r="D39" s="17"/>
      <c r="E39" s="17"/>
      <c r="F39" s="17"/>
      <c r="G39" s="51">
        <f t="shared" si="3"/>
        <v>0</v>
      </c>
    </row>
    <row r="40" spans="1:14" ht="5.0999999999999996" customHeight="1" x14ac:dyDescent="0.2">
      <c r="A40" s="145"/>
      <c r="B40" s="146"/>
      <c r="C40" s="146"/>
      <c r="D40" s="146"/>
      <c r="E40" s="146"/>
      <c r="F40" s="146"/>
      <c r="G40" s="146"/>
    </row>
    <row r="41" spans="1:14" s="7" customFormat="1" x14ac:dyDescent="0.2">
      <c r="A41" s="83" t="s">
        <v>116</v>
      </c>
      <c r="B41" s="101" t="s">
        <v>11</v>
      </c>
      <c r="C41" s="101" t="s">
        <v>12</v>
      </c>
      <c r="D41" s="101" t="s">
        <v>13</v>
      </c>
      <c r="E41" s="101" t="s">
        <v>14</v>
      </c>
      <c r="F41" s="101" t="s">
        <v>15</v>
      </c>
      <c r="G41" s="101" t="s">
        <v>2</v>
      </c>
    </row>
    <row r="42" spans="1:14" ht="15.75" x14ac:dyDescent="0.25">
      <c r="A42" s="33" t="s">
        <v>2</v>
      </c>
      <c r="B42" s="49">
        <f t="shared" ref="B42:G42" si="4">SUM(B3:B39)</f>
        <v>0</v>
      </c>
      <c r="C42" s="49">
        <f t="shared" si="4"/>
        <v>0</v>
      </c>
      <c r="D42" s="49">
        <f t="shared" si="4"/>
        <v>0</v>
      </c>
      <c r="E42" s="49">
        <f t="shared" si="4"/>
        <v>0</v>
      </c>
      <c r="F42" s="49">
        <f t="shared" si="4"/>
        <v>0</v>
      </c>
      <c r="G42" s="49">
        <f t="shared" si="4"/>
        <v>0</v>
      </c>
    </row>
    <row r="43" spans="1:14" ht="15.75" x14ac:dyDescent="0.25">
      <c r="A43" s="33" t="s">
        <v>83</v>
      </c>
      <c r="B43" s="50"/>
      <c r="C43" s="49">
        <f>SUM(B42:C42)</f>
        <v>0</v>
      </c>
      <c r="D43" s="49">
        <f>SUM(B42:D42)</f>
        <v>0</v>
      </c>
      <c r="E43" s="49">
        <f>SUM(B42:E42)</f>
        <v>0</v>
      </c>
      <c r="F43" s="49">
        <f>SUM(B42:F42)</f>
        <v>0</v>
      </c>
      <c r="G43" s="50"/>
    </row>
    <row r="44" spans="1:14" s="2" customFormat="1" ht="15.75" x14ac:dyDescent="0.25">
      <c r="A44" s="45" t="s">
        <v>54</v>
      </c>
      <c r="B44" s="71"/>
      <c r="C44" s="71"/>
      <c r="D44" s="71"/>
      <c r="E44" s="71"/>
      <c r="F44" s="71"/>
      <c r="G44" s="71"/>
    </row>
    <row r="45" spans="1:14" x14ac:dyDescent="0.2">
      <c r="A45" s="140" t="s">
        <v>120</v>
      </c>
      <c r="B45" s="140"/>
      <c r="C45" s="140"/>
      <c r="D45" s="140"/>
      <c r="E45" s="140"/>
      <c r="F45" s="140"/>
      <c r="G45" s="140"/>
      <c r="H45" s="15"/>
      <c r="I45" s="15"/>
      <c r="J45" s="15"/>
      <c r="K45" s="15"/>
      <c r="L45" s="15"/>
      <c r="M45" s="15"/>
      <c r="N45" s="15"/>
    </row>
  </sheetData>
  <sheetProtection password="DC3D" sheet="1" objects="1" scenarios="1" selectLockedCells="1"/>
  <mergeCells count="6">
    <mergeCell ref="A1:G1"/>
    <mergeCell ref="A45:G45"/>
    <mergeCell ref="A4:G4"/>
    <mergeCell ref="A16:G16"/>
    <mergeCell ref="A28:G28"/>
    <mergeCell ref="A40:G40"/>
  </mergeCells>
  <printOptions gridLines="1"/>
  <pageMargins left="0.25" right="0.25" top="0.75" bottom="0.75" header="0.3" footer="0.3"/>
  <pageSetup scale="91" orientation="landscape" r:id="rId1"/>
  <headerFooter alignWithMargins="0">
    <oddHeader>&amp;C&amp;A</oddHeader>
    <oddFooter>&amp;C&amp;D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8"/>
  <sheetViews>
    <sheetView topLeftCell="A4" zoomScale="75" zoomScaleNormal="75" workbookViewId="0">
      <selection activeCell="E38" sqref="E38"/>
    </sheetView>
  </sheetViews>
  <sheetFormatPr defaultRowHeight="12.75" x14ac:dyDescent="0.2"/>
  <cols>
    <col min="1" max="1" width="50.7109375" customWidth="1"/>
    <col min="2" max="2" width="7.85546875" style="19" bestFit="1" customWidth="1"/>
    <col min="3" max="3" width="4.7109375" bestFit="1" customWidth="1"/>
    <col min="4" max="4" width="12" customWidth="1"/>
    <col min="5" max="11" width="14.140625" customWidth="1"/>
  </cols>
  <sheetData>
    <row r="1" spans="1:11" ht="23.25" x14ac:dyDescent="0.35">
      <c r="A1" s="133" t="s">
        <v>50</v>
      </c>
      <c r="B1" s="133"/>
      <c r="C1" s="133"/>
      <c r="D1" s="133"/>
      <c r="E1" s="133"/>
      <c r="F1" s="133"/>
      <c r="G1" s="133"/>
      <c r="H1" s="133"/>
      <c r="I1" s="133"/>
      <c r="J1" s="133"/>
      <c r="K1" s="133"/>
    </row>
    <row r="2" spans="1:11" ht="4.5" customHeight="1" x14ac:dyDescent="0.2">
      <c r="A2" s="150"/>
      <c r="B2" s="127"/>
      <c r="C2" s="127"/>
      <c r="D2" s="127"/>
      <c r="E2" s="127"/>
      <c r="F2" s="127"/>
      <c r="G2" s="127"/>
      <c r="H2" s="127"/>
      <c r="I2" s="127"/>
      <c r="J2" s="127"/>
      <c r="K2" s="127"/>
    </row>
    <row r="3" spans="1:11" ht="15.75" x14ac:dyDescent="0.25">
      <c r="A3" s="147" t="s">
        <v>46</v>
      </c>
      <c r="B3" s="147"/>
      <c r="C3" s="147"/>
      <c r="D3" s="147"/>
      <c r="E3" s="147"/>
      <c r="F3" s="147"/>
      <c r="G3" s="147"/>
      <c r="H3" s="147"/>
      <c r="I3" s="147"/>
      <c r="J3" s="147"/>
      <c r="K3" s="147"/>
    </row>
    <row r="4" spans="1:11" ht="25.5" x14ac:dyDescent="0.2">
      <c r="A4" s="55" t="s">
        <v>95</v>
      </c>
      <c r="B4" s="106" t="s">
        <v>112</v>
      </c>
      <c r="C4" s="56" t="s">
        <v>0</v>
      </c>
      <c r="D4" s="57" t="s">
        <v>33</v>
      </c>
      <c r="E4" s="57" t="s">
        <v>71</v>
      </c>
      <c r="F4" s="57" t="s">
        <v>72</v>
      </c>
      <c r="G4" s="57" t="s">
        <v>73</v>
      </c>
      <c r="H4" s="55"/>
      <c r="I4" s="58" t="s">
        <v>77</v>
      </c>
      <c r="J4" s="58" t="s">
        <v>78</v>
      </c>
      <c r="K4" s="58" t="s">
        <v>79</v>
      </c>
    </row>
    <row r="5" spans="1:11" x14ac:dyDescent="0.2">
      <c r="A5" s="18" t="s">
        <v>113</v>
      </c>
      <c r="B5" s="108">
        <f>VLOOKUP(A5,'Personnel Resource Rates-page 2'!A3:D19,4,FALSE)</f>
        <v>0</v>
      </c>
      <c r="C5" s="117"/>
      <c r="D5" s="117"/>
      <c r="E5" s="118">
        <f>SUM(C5*D5)</f>
        <v>0</v>
      </c>
      <c r="F5" s="118">
        <f>SUM(E5*4)</f>
        <v>0</v>
      </c>
      <c r="G5" s="118">
        <f>SUM(E5*52)</f>
        <v>0</v>
      </c>
      <c r="H5" s="52"/>
      <c r="I5" s="59">
        <f>SUM(B5*E5)</f>
        <v>0</v>
      </c>
      <c r="J5" s="59">
        <f>SUM(B5*F5)</f>
        <v>0</v>
      </c>
      <c r="K5" s="59">
        <f>SUM(B5*G5)</f>
        <v>0</v>
      </c>
    </row>
    <row r="6" spans="1:11" x14ac:dyDescent="0.2">
      <c r="A6" s="18" t="s">
        <v>113</v>
      </c>
      <c r="B6" s="108">
        <f>VLOOKUP(A6,'Personnel Resource Rates-page 2'!A3:D19,4,FALSE)</f>
        <v>0</v>
      </c>
      <c r="C6" s="117"/>
      <c r="D6" s="117"/>
      <c r="E6" s="118">
        <f t="shared" ref="E6:E14" si="0">SUM(C6*D6)</f>
        <v>0</v>
      </c>
      <c r="F6" s="118">
        <f>SUM(E6*4)</f>
        <v>0</v>
      </c>
      <c r="G6" s="118">
        <f>SUM(E6*52)</f>
        <v>0</v>
      </c>
      <c r="H6" s="52"/>
      <c r="I6" s="59">
        <f>SUM(B6*E6)</f>
        <v>0</v>
      </c>
      <c r="J6" s="59">
        <f>SUM(B6*F6)</f>
        <v>0</v>
      </c>
      <c r="K6" s="59">
        <f>SUM(B6*G6)</f>
        <v>0</v>
      </c>
    </row>
    <row r="7" spans="1:11" x14ac:dyDescent="0.2">
      <c r="A7" s="18" t="s">
        <v>113</v>
      </c>
      <c r="B7" s="108">
        <f>VLOOKUP(A7,'Personnel Resource Rates-page 2'!A3:D19,4,FALSE)</f>
        <v>0</v>
      </c>
      <c r="C7" s="117"/>
      <c r="D7" s="117"/>
      <c r="E7" s="118">
        <f t="shared" si="0"/>
        <v>0</v>
      </c>
      <c r="F7" s="118">
        <f t="shared" ref="F7:F14" si="1">SUM(E7*4)</f>
        <v>0</v>
      </c>
      <c r="G7" s="118">
        <f t="shared" ref="G7:G14" si="2">SUM(E7*52)</f>
        <v>0</v>
      </c>
      <c r="H7" s="52"/>
      <c r="I7" s="59">
        <f t="shared" ref="I7:I14" si="3">SUM(B7*E7)</f>
        <v>0</v>
      </c>
      <c r="J7" s="59">
        <f t="shared" ref="J7:J14" si="4">SUM(B7*F7)</f>
        <v>0</v>
      </c>
      <c r="K7" s="59">
        <f t="shared" ref="K7:K14" si="5">SUM(B7*G7)</f>
        <v>0</v>
      </c>
    </row>
    <row r="8" spans="1:11" x14ac:dyDescent="0.2">
      <c r="A8" s="18" t="s">
        <v>113</v>
      </c>
      <c r="B8" s="108">
        <f>VLOOKUP(A8,'Personnel Resource Rates-page 2'!A3:D19,4,FALSE)</f>
        <v>0</v>
      </c>
      <c r="C8" s="117"/>
      <c r="D8" s="117"/>
      <c r="E8" s="118">
        <f t="shared" si="0"/>
        <v>0</v>
      </c>
      <c r="F8" s="118">
        <f t="shared" ref="F8:F12" si="6">SUM(E8*4)</f>
        <v>0</v>
      </c>
      <c r="G8" s="118">
        <f t="shared" ref="G8:G12" si="7">SUM(E8*52)</f>
        <v>0</v>
      </c>
      <c r="H8" s="52"/>
      <c r="I8" s="59">
        <f t="shared" ref="I8:I12" si="8">SUM(B8*E8)</f>
        <v>0</v>
      </c>
      <c r="J8" s="59">
        <f t="shared" ref="J8:J12" si="9">SUM(B8*F8)</f>
        <v>0</v>
      </c>
      <c r="K8" s="59">
        <f t="shared" si="5"/>
        <v>0</v>
      </c>
    </row>
    <row r="9" spans="1:11" x14ac:dyDescent="0.2">
      <c r="A9" s="18" t="s">
        <v>113</v>
      </c>
      <c r="B9" s="108">
        <f>VLOOKUP(A9,'Personnel Resource Rates-page 2'!A3:D19,4,FALSE)</f>
        <v>0</v>
      </c>
      <c r="C9" s="117"/>
      <c r="D9" s="117"/>
      <c r="E9" s="118">
        <f t="shared" si="0"/>
        <v>0</v>
      </c>
      <c r="F9" s="118">
        <f t="shared" si="6"/>
        <v>0</v>
      </c>
      <c r="G9" s="118">
        <f t="shared" si="7"/>
        <v>0</v>
      </c>
      <c r="H9" s="52"/>
      <c r="I9" s="59">
        <f t="shared" si="8"/>
        <v>0</v>
      </c>
      <c r="J9" s="59">
        <f t="shared" si="9"/>
        <v>0</v>
      </c>
      <c r="K9" s="59">
        <f t="shared" si="5"/>
        <v>0</v>
      </c>
    </row>
    <row r="10" spans="1:11" x14ac:dyDescent="0.2">
      <c r="A10" s="18" t="s">
        <v>113</v>
      </c>
      <c r="B10" s="108">
        <f>VLOOKUP(A10,'Personnel Resource Rates-page 2'!A3:D19,4,FALSE)</f>
        <v>0</v>
      </c>
      <c r="C10" s="117"/>
      <c r="D10" s="117"/>
      <c r="E10" s="118">
        <f t="shared" si="0"/>
        <v>0</v>
      </c>
      <c r="F10" s="118">
        <f t="shared" si="6"/>
        <v>0</v>
      </c>
      <c r="G10" s="118">
        <f t="shared" si="7"/>
        <v>0</v>
      </c>
      <c r="H10" s="52"/>
      <c r="I10" s="59">
        <f t="shared" si="8"/>
        <v>0</v>
      </c>
      <c r="J10" s="59">
        <f t="shared" si="9"/>
        <v>0</v>
      </c>
      <c r="K10" s="59">
        <f t="shared" si="5"/>
        <v>0</v>
      </c>
    </row>
    <row r="11" spans="1:11" x14ac:dyDescent="0.2">
      <c r="A11" s="18" t="s">
        <v>113</v>
      </c>
      <c r="B11" s="108">
        <f>VLOOKUP(A11,'Personnel Resource Rates-page 2'!A3:D19,4,FALSE)</f>
        <v>0</v>
      </c>
      <c r="C11" s="117"/>
      <c r="D11" s="117"/>
      <c r="E11" s="118">
        <f t="shared" si="0"/>
        <v>0</v>
      </c>
      <c r="F11" s="118">
        <f t="shared" si="6"/>
        <v>0</v>
      </c>
      <c r="G11" s="118">
        <f t="shared" si="7"/>
        <v>0</v>
      </c>
      <c r="H11" s="52"/>
      <c r="I11" s="59">
        <f t="shared" si="8"/>
        <v>0</v>
      </c>
      <c r="J11" s="59">
        <f t="shared" si="9"/>
        <v>0</v>
      </c>
      <c r="K11" s="59">
        <f t="shared" si="5"/>
        <v>0</v>
      </c>
    </row>
    <row r="12" spans="1:11" x14ac:dyDescent="0.2">
      <c r="A12" s="18" t="s">
        <v>113</v>
      </c>
      <c r="B12" s="108">
        <f>VLOOKUP(A12,'Personnel Resource Rates-page 2'!A3:D19,4,FALSE)</f>
        <v>0</v>
      </c>
      <c r="C12" s="117"/>
      <c r="D12" s="117"/>
      <c r="E12" s="118">
        <f t="shared" si="0"/>
        <v>0</v>
      </c>
      <c r="F12" s="118">
        <f t="shared" si="6"/>
        <v>0</v>
      </c>
      <c r="G12" s="118">
        <f t="shared" si="7"/>
        <v>0</v>
      </c>
      <c r="H12" s="52"/>
      <c r="I12" s="59">
        <f t="shared" si="8"/>
        <v>0</v>
      </c>
      <c r="J12" s="59">
        <f t="shared" si="9"/>
        <v>0</v>
      </c>
      <c r="K12" s="59">
        <f t="shared" si="5"/>
        <v>0</v>
      </c>
    </row>
    <row r="13" spans="1:11" x14ac:dyDescent="0.2">
      <c r="A13" s="18" t="s">
        <v>113</v>
      </c>
      <c r="B13" s="108">
        <f>VLOOKUP(A13,'Personnel Resource Rates-page 2'!A3:D19,4,FALSE)</f>
        <v>0</v>
      </c>
      <c r="C13" s="117"/>
      <c r="D13" s="117"/>
      <c r="E13" s="118">
        <f t="shared" si="0"/>
        <v>0</v>
      </c>
      <c r="F13" s="118">
        <f t="shared" si="1"/>
        <v>0</v>
      </c>
      <c r="G13" s="118">
        <f t="shared" si="2"/>
        <v>0</v>
      </c>
      <c r="H13" s="52"/>
      <c r="I13" s="59">
        <f t="shared" si="3"/>
        <v>0</v>
      </c>
      <c r="J13" s="59">
        <f t="shared" si="4"/>
        <v>0</v>
      </c>
      <c r="K13" s="59">
        <f t="shared" si="5"/>
        <v>0</v>
      </c>
    </row>
    <row r="14" spans="1:11" x14ac:dyDescent="0.2">
      <c r="A14" s="18" t="s">
        <v>113</v>
      </c>
      <c r="B14" s="108">
        <f>VLOOKUP(A14,'Personnel Resource Rates-page 2'!A3:D19,4,FALSE)</f>
        <v>0</v>
      </c>
      <c r="C14" s="117"/>
      <c r="D14" s="117"/>
      <c r="E14" s="118">
        <f t="shared" si="0"/>
        <v>0</v>
      </c>
      <c r="F14" s="118">
        <f t="shared" si="1"/>
        <v>0</v>
      </c>
      <c r="G14" s="118">
        <f t="shared" si="2"/>
        <v>0</v>
      </c>
      <c r="H14" s="52"/>
      <c r="I14" s="59">
        <f t="shared" si="3"/>
        <v>0</v>
      </c>
      <c r="J14" s="59">
        <f t="shared" si="4"/>
        <v>0</v>
      </c>
      <c r="K14" s="59">
        <f t="shared" si="5"/>
        <v>0</v>
      </c>
    </row>
    <row r="15" spans="1:11" ht="5.0999999999999996" customHeight="1" x14ac:dyDescent="0.2">
      <c r="A15" s="150"/>
      <c r="B15" s="127"/>
      <c r="C15" s="127"/>
      <c r="D15" s="127"/>
      <c r="E15" s="127"/>
      <c r="F15" s="127"/>
      <c r="G15" s="127"/>
      <c r="H15" s="127"/>
      <c r="I15" s="127"/>
      <c r="J15" s="127"/>
      <c r="K15" s="127"/>
    </row>
    <row r="16" spans="1:11" ht="15.75" x14ac:dyDescent="0.25">
      <c r="A16" s="141" t="s">
        <v>2</v>
      </c>
      <c r="B16" s="141"/>
      <c r="C16" s="141"/>
      <c r="D16" s="119">
        <f>SUM(D5:D14)</f>
        <v>0</v>
      </c>
      <c r="E16" s="119">
        <f>SUM(E5:E14)</f>
        <v>0</v>
      </c>
      <c r="F16" s="119">
        <f>SUM(F5:F14)</f>
        <v>0</v>
      </c>
      <c r="G16" s="119">
        <f>SUM(G5:G14)</f>
        <v>0</v>
      </c>
      <c r="H16" s="53"/>
      <c r="I16" s="60">
        <f>SUM(I5:I14)</f>
        <v>0</v>
      </c>
      <c r="J16" s="60">
        <f>SUM(J5:J14)</f>
        <v>0</v>
      </c>
      <c r="K16" s="60">
        <f>SUM(K5:K14)</f>
        <v>0</v>
      </c>
    </row>
    <row r="17" spans="1:11" ht="4.5" customHeight="1" x14ac:dyDescent="0.2">
      <c r="A17" s="150"/>
      <c r="B17" s="127"/>
      <c r="C17" s="127"/>
      <c r="D17" s="127"/>
      <c r="E17" s="127"/>
      <c r="F17" s="127"/>
      <c r="G17" s="127"/>
      <c r="H17" s="127"/>
      <c r="I17" s="127"/>
      <c r="J17" s="127"/>
      <c r="K17" s="127"/>
    </row>
    <row r="18" spans="1:11" s="1" customFormat="1" ht="25.5" x14ac:dyDescent="0.2">
      <c r="A18" s="151"/>
      <c r="B18" s="61"/>
      <c r="C18" s="55"/>
      <c r="D18" s="55"/>
      <c r="E18" s="57" t="s">
        <v>74</v>
      </c>
      <c r="F18" s="57" t="s">
        <v>75</v>
      </c>
      <c r="G18" s="57" t="s">
        <v>76</v>
      </c>
      <c r="H18" s="54"/>
      <c r="I18" s="148"/>
      <c r="J18" s="149"/>
      <c r="K18" s="149"/>
    </row>
    <row r="19" spans="1:11" s="1" customFormat="1" x14ac:dyDescent="0.2">
      <c r="A19" s="152"/>
      <c r="B19" s="153" t="s">
        <v>97</v>
      </c>
      <c r="C19" s="154"/>
      <c r="D19" s="155"/>
      <c r="E19" s="121"/>
      <c r="F19" s="118">
        <f>SUM(E19*4)</f>
        <v>0</v>
      </c>
      <c r="G19" s="118">
        <f>SUM(E19*52)</f>
        <v>0</v>
      </c>
      <c r="H19" s="54"/>
      <c r="I19" s="149"/>
      <c r="J19" s="149"/>
      <c r="K19" s="149"/>
    </row>
    <row r="20" spans="1:11" ht="4.5" customHeight="1" x14ac:dyDescent="0.2">
      <c r="A20" s="150"/>
      <c r="B20" s="127"/>
      <c r="C20" s="127"/>
      <c r="D20" s="127"/>
      <c r="E20" s="127"/>
      <c r="F20" s="127"/>
      <c r="G20" s="127"/>
      <c r="H20" s="127"/>
      <c r="I20" s="127"/>
      <c r="J20" s="127"/>
      <c r="K20" s="127"/>
    </row>
    <row r="21" spans="1:11" s="16" customFormat="1" ht="15.75" x14ac:dyDescent="0.25">
      <c r="A21" s="147" t="s">
        <v>47</v>
      </c>
      <c r="B21" s="147"/>
      <c r="C21" s="147"/>
      <c r="D21" s="147"/>
      <c r="E21" s="147"/>
      <c r="F21" s="147"/>
      <c r="G21" s="147"/>
      <c r="H21" s="147"/>
      <c r="I21" s="147"/>
      <c r="J21" s="147"/>
      <c r="K21" s="147"/>
    </row>
    <row r="22" spans="1:11" ht="25.5" x14ac:dyDescent="0.2">
      <c r="A22" s="55" t="s">
        <v>95</v>
      </c>
      <c r="B22" s="106" t="s">
        <v>112</v>
      </c>
      <c r="C22" s="56" t="s">
        <v>0</v>
      </c>
      <c r="D22" s="57" t="s">
        <v>33</v>
      </c>
      <c r="E22" s="57" t="s">
        <v>71</v>
      </c>
      <c r="F22" s="57" t="s">
        <v>72</v>
      </c>
      <c r="G22" s="57" t="s">
        <v>73</v>
      </c>
      <c r="H22" s="55"/>
      <c r="I22" s="58" t="s">
        <v>77</v>
      </c>
      <c r="J22" s="58" t="s">
        <v>78</v>
      </c>
      <c r="K22" s="58" t="s">
        <v>79</v>
      </c>
    </row>
    <row r="23" spans="1:11" x14ac:dyDescent="0.2">
      <c r="A23" s="18" t="s">
        <v>113</v>
      </c>
      <c r="B23" s="108">
        <f>VLOOKUP(A23,'Personnel Resource Rates-page 2'!A3:D19,4,FALSE)</f>
        <v>0</v>
      </c>
      <c r="C23" s="117"/>
      <c r="D23" s="117"/>
      <c r="E23" s="118">
        <f t="shared" ref="E23:E33" si="10">SUM(C23*D23)</f>
        <v>0</v>
      </c>
      <c r="F23" s="118">
        <f>SUM(E23*4)</f>
        <v>0</v>
      </c>
      <c r="G23" s="118">
        <f>SUM(E23*52)</f>
        <v>0</v>
      </c>
      <c r="H23" s="52"/>
      <c r="I23" s="59">
        <f t="shared" ref="I23:I33" si="11">SUM(B23*E23)</f>
        <v>0</v>
      </c>
      <c r="J23" s="59">
        <f t="shared" ref="J23:J33" si="12">SUM(B23*F23)</f>
        <v>0</v>
      </c>
      <c r="K23" s="59">
        <f t="shared" ref="K23:K33" si="13">SUM(B23*G23)</f>
        <v>0</v>
      </c>
    </row>
    <row r="24" spans="1:11" x14ac:dyDescent="0.2">
      <c r="A24" s="18" t="s">
        <v>113</v>
      </c>
      <c r="B24" s="108">
        <f>VLOOKUP(A24,'Personnel Resource Rates-page 2'!A3:D19,4,FALSE)</f>
        <v>0</v>
      </c>
      <c r="C24" s="117"/>
      <c r="D24" s="117"/>
      <c r="E24" s="118">
        <f t="shared" si="10"/>
        <v>0</v>
      </c>
      <c r="F24" s="118">
        <f>SUM(E24*4)</f>
        <v>0</v>
      </c>
      <c r="G24" s="118">
        <f>SUM(E24*52)</f>
        <v>0</v>
      </c>
      <c r="H24" s="52"/>
      <c r="I24" s="59">
        <f t="shared" si="11"/>
        <v>0</v>
      </c>
      <c r="J24" s="59">
        <f t="shared" si="12"/>
        <v>0</v>
      </c>
      <c r="K24" s="59">
        <f t="shared" si="13"/>
        <v>0</v>
      </c>
    </row>
    <row r="25" spans="1:11" x14ac:dyDescent="0.2">
      <c r="A25" s="18" t="s">
        <v>113</v>
      </c>
      <c r="B25" s="108">
        <f>VLOOKUP(A25,'Personnel Resource Rates-page 2'!A3:D19,4,FALSE)</f>
        <v>0</v>
      </c>
      <c r="C25" s="117"/>
      <c r="D25" s="117"/>
      <c r="E25" s="118">
        <f t="shared" si="10"/>
        <v>0</v>
      </c>
      <c r="F25" s="118">
        <f t="shared" ref="F25:F30" si="14">SUM(E25*4)</f>
        <v>0</v>
      </c>
      <c r="G25" s="118">
        <f t="shared" ref="G25:G30" si="15">SUM(E25*52)</f>
        <v>0</v>
      </c>
      <c r="H25" s="52"/>
      <c r="I25" s="59">
        <f t="shared" si="11"/>
        <v>0</v>
      </c>
      <c r="J25" s="59">
        <f t="shared" si="12"/>
        <v>0</v>
      </c>
      <c r="K25" s="59">
        <f t="shared" si="13"/>
        <v>0</v>
      </c>
    </row>
    <row r="26" spans="1:11" x14ac:dyDescent="0.2">
      <c r="A26" s="18" t="s">
        <v>113</v>
      </c>
      <c r="B26" s="108">
        <f>VLOOKUP(A26,'Personnel Resource Rates-page 2'!A3:D19,4,FALSE)</f>
        <v>0</v>
      </c>
      <c r="C26" s="117"/>
      <c r="D26" s="117"/>
      <c r="E26" s="118">
        <f t="shared" si="10"/>
        <v>0</v>
      </c>
      <c r="F26" s="118">
        <f t="shared" si="14"/>
        <v>0</v>
      </c>
      <c r="G26" s="118">
        <f t="shared" si="15"/>
        <v>0</v>
      </c>
      <c r="H26" s="52"/>
      <c r="I26" s="59">
        <f t="shared" si="11"/>
        <v>0</v>
      </c>
      <c r="J26" s="59">
        <f t="shared" si="12"/>
        <v>0</v>
      </c>
      <c r="K26" s="59">
        <f t="shared" si="13"/>
        <v>0</v>
      </c>
    </row>
    <row r="27" spans="1:11" x14ac:dyDescent="0.2">
      <c r="A27" s="18" t="s">
        <v>113</v>
      </c>
      <c r="B27" s="108">
        <f>VLOOKUP(A27,'Personnel Resource Rates-page 2'!A3:D19,4,FALSE)</f>
        <v>0</v>
      </c>
      <c r="C27" s="117"/>
      <c r="D27" s="117"/>
      <c r="E27" s="118">
        <f t="shared" si="10"/>
        <v>0</v>
      </c>
      <c r="F27" s="118">
        <f t="shared" si="14"/>
        <v>0</v>
      </c>
      <c r="G27" s="118">
        <f t="shared" si="15"/>
        <v>0</v>
      </c>
      <c r="H27" s="52"/>
      <c r="I27" s="59">
        <f t="shared" si="11"/>
        <v>0</v>
      </c>
      <c r="J27" s="59">
        <f t="shared" si="12"/>
        <v>0</v>
      </c>
      <c r="K27" s="59">
        <f t="shared" si="13"/>
        <v>0</v>
      </c>
    </row>
    <row r="28" spans="1:11" x14ac:dyDescent="0.2">
      <c r="A28" s="18" t="s">
        <v>113</v>
      </c>
      <c r="B28" s="108">
        <f>VLOOKUP(A28,'Personnel Resource Rates-page 2'!A3:D19,4,FALSE)</f>
        <v>0</v>
      </c>
      <c r="C28" s="117"/>
      <c r="D28" s="117"/>
      <c r="E28" s="118">
        <f t="shared" si="10"/>
        <v>0</v>
      </c>
      <c r="F28" s="118">
        <f t="shared" si="14"/>
        <v>0</v>
      </c>
      <c r="G28" s="118">
        <f t="shared" si="15"/>
        <v>0</v>
      </c>
      <c r="H28" s="52"/>
      <c r="I28" s="59">
        <f t="shared" si="11"/>
        <v>0</v>
      </c>
      <c r="J28" s="59">
        <f t="shared" si="12"/>
        <v>0</v>
      </c>
      <c r="K28" s="59">
        <f t="shared" si="13"/>
        <v>0</v>
      </c>
    </row>
    <row r="29" spans="1:11" x14ac:dyDescent="0.2">
      <c r="A29" s="18" t="s">
        <v>113</v>
      </c>
      <c r="B29" s="108">
        <f>VLOOKUP(A29,'Personnel Resource Rates-page 2'!A3:D19,4,FALSE)</f>
        <v>0</v>
      </c>
      <c r="C29" s="117"/>
      <c r="D29" s="117"/>
      <c r="E29" s="118">
        <f t="shared" si="10"/>
        <v>0</v>
      </c>
      <c r="F29" s="118">
        <f t="shared" si="14"/>
        <v>0</v>
      </c>
      <c r="G29" s="118">
        <f t="shared" si="15"/>
        <v>0</v>
      </c>
      <c r="H29" s="52"/>
      <c r="I29" s="59">
        <f t="shared" si="11"/>
        <v>0</v>
      </c>
      <c r="J29" s="59">
        <f t="shared" si="12"/>
        <v>0</v>
      </c>
      <c r="K29" s="59">
        <f t="shared" si="13"/>
        <v>0</v>
      </c>
    </row>
    <row r="30" spans="1:11" x14ac:dyDescent="0.2">
      <c r="A30" s="18" t="s">
        <v>113</v>
      </c>
      <c r="B30" s="108">
        <f>VLOOKUP(A30,'Personnel Resource Rates-page 2'!A3:D19,4,FALSE)</f>
        <v>0</v>
      </c>
      <c r="C30" s="117"/>
      <c r="D30" s="117"/>
      <c r="E30" s="118">
        <f t="shared" si="10"/>
        <v>0</v>
      </c>
      <c r="F30" s="118">
        <f t="shared" si="14"/>
        <v>0</v>
      </c>
      <c r="G30" s="118">
        <f t="shared" si="15"/>
        <v>0</v>
      </c>
      <c r="H30" s="52"/>
      <c r="I30" s="59">
        <f t="shared" si="11"/>
        <v>0</v>
      </c>
      <c r="J30" s="59">
        <f t="shared" si="12"/>
        <v>0</v>
      </c>
      <c r="K30" s="59">
        <f t="shared" si="13"/>
        <v>0</v>
      </c>
    </row>
    <row r="31" spans="1:11" x14ac:dyDescent="0.2">
      <c r="A31" s="18" t="s">
        <v>113</v>
      </c>
      <c r="B31" s="108">
        <f>VLOOKUP(A31,'Personnel Resource Rates-page 2'!A3:D19,4,FALSE)</f>
        <v>0</v>
      </c>
      <c r="C31" s="117"/>
      <c r="D31" s="117"/>
      <c r="E31" s="118">
        <f t="shared" si="10"/>
        <v>0</v>
      </c>
      <c r="F31" s="118">
        <f t="shared" ref="F31:F33" si="16">SUM(E31*4)</f>
        <v>0</v>
      </c>
      <c r="G31" s="118">
        <f t="shared" ref="G31:G33" si="17">SUM(E31*52)</f>
        <v>0</v>
      </c>
      <c r="H31" s="52"/>
      <c r="I31" s="59">
        <f t="shared" si="11"/>
        <v>0</v>
      </c>
      <c r="J31" s="59">
        <f t="shared" si="12"/>
        <v>0</v>
      </c>
      <c r="K31" s="59">
        <f t="shared" si="13"/>
        <v>0</v>
      </c>
    </row>
    <row r="32" spans="1:11" x14ac:dyDescent="0.2">
      <c r="A32" s="18" t="s">
        <v>113</v>
      </c>
      <c r="B32" s="108">
        <f>VLOOKUP(A32,'Personnel Resource Rates-page 2'!A3:D19,4,FALSE)</f>
        <v>0</v>
      </c>
      <c r="C32" s="117"/>
      <c r="D32" s="117"/>
      <c r="E32" s="118">
        <f t="shared" si="10"/>
        <v>0</v>
      </c>
      <c r="F32" s="118">
        <f t="shared" si="16"/>
        <v>0</v>
      </c>
      <c r="G32" s="118">
        <f t="shared" si="17"/>
        <v>0</v>
      </c>
      <c r="H32" s="52"/>
      <c r="I32" s="59">
        <f t="shared" si="11"/>
        <v>0</v>
      </c>
      <c r="J32" s="59">
        <f t="shared" si="12"/>
        <v>0</v>
      </c>
      <c r="K32" s="59">
        <f t="shared" si="13"/>
        <v>0</v>
      </c>
    </row>
    <row r="33" spans="1:14" x14ac:dyDescent="0.2">
      <c r="A33" s="18" t="s">
        <v>113</v>
      </c>
      <c r="B33" s="108">
        <f>VLOOKUP(A33,'Personnel Resource Rates-page 2'!A3:D19,4,FALSE)</f>
        <v>0</v>
      </c>
      <c r="C33" s="117"/>
      <c r="D33" s="117"/>
      <c r="E33" s="118">
        <f t="shared" si="10"/>
        <v>0</v>
      </c>
      <c r="F33" s="118">
        <f t="shared" si="16"/>
        <v>0</v>
      </c>
      <c r="G33" s="118">
        <f t="shared" si="17"/>
        <v>0</v>
      </c>
      <c r="H33" s="52"/>
      <c r="I33" s="59">
        <f t="shared" si="11"/>
        <v>0</v>
      </c>
      <c r="J33" s="59">
        <f t="shared" si="12"/>
        <v>0</v>
      </c>
      <c r="K33" s="59">
        <f t="shared" si="13"/>
        <v>0</v>
      </c>
    </row>
    <row r="34" spans="1:14" ht="5.0999999999999996" customHeight="1" x14ac:dyDescent="0.2">
      <c r="A34" s="150"/>
      <c r="B34" s="127"/>
      <c r="C34" s="127"/>
      <c r="D34" s="127"/>
      <c r="E34" s="127"/>
      <c r="F34" s="127"/>
      <c r="G34" s="127"/>
      <c r="H34" s="127"/>
      <c r="I34" s="127"/>
      <c r="J34" s="127"/>
      <c r="K34" s="127"/>
    </row>
    <row r="35" spans="1:14" ht="15.75" x14ac:dyDescent="0.25">
      <c r="A35" s="141" t="s">
        <v>2</v>
      </c>
      <c r="B35" s="141"/>
      <c r="C35" s="141"/>
      <c r="D35" s="116">
        <f t="shared" ref="D35:F35" si="18">SUM(D23:D33)</f>
        <v>0</v>
      </c>
      <c r="E35" s="116">
        <f t="shared" si="18"/>
        <v>0</v>
      </c>
      <c r="F35" s="116">
        <f t="shared" si="18"/>
        <v>0</v>
      </c>
      <c r="G35" s="116">
        <f>SUM(G23:G33)</f>
        <v>0</v>
      </c>
      <c r="H35" s="53"/>
      <c r="I35" s="60">
        <f>SUM(I23:I33)</f>
        <v>0</v>
      </c>
      <c r="J35" s="60">
        <f t="shared" ref="J35" si="19">SUM(J23:J33)</f>
        <v>0</v>
      </c>
      <c r="K35" s="60">
        <f>SUM(K23:K33)</f>
        <v>0</v>
      </c>
    </row>
    <row r="36" spans="1:14" ht="4.5" customHeight="1" x14ac:dyDescent="0.25">
      <c r="A36" s="157"/>
      <c r="B36" s="127"/>
      <c r="C36" s="127"/>
      <c r="D36" s="127"/>
      <c r="E36" s="127"/>
      <c r="F36" s="127"/>
      <c r="G36" s="127"/>
      <c r="H36" s="127"/>
      <c r="I36" s="127"/>
      <c r="J36" s="127"/>
      <c r="K36" s="127"/>
    </row>
    <row r="37" spans="1:14" s="1" customFormat="1" ht="25.5" x14ac:dyDescent="0.2">
      <c r="A37" s="151"/>
      <c r="B37" s="125"/>
      <c r="C37" s="124"/>
      <c r="D37" s="124"/>
      <c r="E37" s="57" t="s">
        <v>74</v>
      </c>
      <c r="F37" s="57" t="s">
        <v>75</v>
      </c>
      <c r="G37" s="57" t="s">
        <v>76</v>
      </c>
      <c r="H37" s="54"/>
      <c r="I37" s="148"/>
      <c r="J37" s="149"/>
      <c r="K37" s="149"/>
    </row>
    <row r="38" spans="1:14" s="1" customFormat="1" x14ac:dyDescent="0.2">
      <c r="A38" s="152"/>
      <c r="B38" s="153" t="s">
        <v>97</v>
      </c>
      <c r="C38" s="154"/>
      <c r="D38" s="155"/>
      <c r="E38" s="121"/>
      <c r="F38" s="118">
        <f>SUM(E38*4)</f>
        <v>0</v>
      </c>
      <c r="G38" s="118">
        <f>SUM(E38*52)</f>
        <v>0</v>
      </c>
      <c r="H38" s="54"/>
      <c r="I38" s="149"/>
      <c r="J38" s="149"/>
      <c r="K38" s="149"/>
    </row>
    <row r="39" spans="1:14" ht="4.5" customHeight="1" x14ac:dyDescent="0.2">
      <c r="A39" s="150"/>
      <c r="B39" s="127"/>
      <c r="C39" s="127"/>
      <c r="D39" s="127"/>
      <c r="E39" s="127"/>
      <c r="F39" s="127"/>
      <c r="G39" s="127"/>
      <c r="H39" s="127"/>
      <c r="I39" s="127"/>
      <c r="J39" s="127"/>
      <c r="K39" s="127"/>
    </row>
    <row r="40" spans="1:14" s="9" customFormat="1" ht="18" x14ac:dyDescent="0.25">
      <c r="A40" s="158" t="s">
        <v>64</v>
      </c>
      <c r="B40" s="159"/>
      <c r="C40" s="159"/>
      <c r="D40" s="159"/>
      <c r="E40" s="159"/>
      <c r="F40" s="159"/>
      <c r="G40" s="159"/>
      <c r="H40" s="159"/>
      <c r="I40" s="159"/>
      <c r="J40" s="159"/>
      <c r="K40" s="159"/>
    </row>
    <row r="41" spans="1:14" ht="38.25" x14ac:dyDescent="0.2">
      <c r="A41" s="43"/>
      <c r="B41" s="62"/>
      <c r="C41" s="55"/>
      <c r="D41" s="55"/>
      <c r="E41" s="57" t="s">
        <v>69</v>
      </c>
      <c r="F41" s="57" t="s">
        <v>68</v>
      </c>
      <c r="G41" s="57" t="s">
        <v>70</v>
      </c>
      <c r="H41" s="54"/>
      <c r="I41" s="64" t="s">
        <v>80</v>
      </c>
      <c r="J41" s="64" t="s">
        <v>81</v>
      </c>
      <c r="K41" s="64" t="s">
        <v>82</v>
      </c>
    </row>
    <row r="42" spans="1:14" x14ac:dyDescent="0.2">
      <c r="A42" s="160" t="s">
        <v>67</v>
      </c>
      <c r="B42" s="161"/>
      <c r="C42" s="161"/>
      <c r="D42" s="161"/>
      <c r="E42" s="115">
        <f>SUM(E16-E35)</f>
        <v>0</v>
      </c>
      <c r="F42" s="115">
        <f>SUM(F16-F35)</f>
        <v>0</v>
      </c>
      <c r="G42" s="115">
        <f>SUM(G16-G35)</f>
        <v>0</v>
      </c>
      <c r="H42" s="54"/>
      <c r="I42" s="65">
        <f>SUM(I16-I35)</f>
        <v>0</v>
      </c>
      <c r="J42" s="65">
        <f>SUM(J16-J35)</f>
        <v>0</v>
      </c>
      <c r="K42" s="65">
        <f>SUM(K16-K35)</f>
        <v>0</v>
      </c>
    </row>
    <row r="43" spans="1:14" x14ac:dyDescent="0.2">
      <c r="A43" s="160" t="s">
        <v>96</v>
      </c>
      <c r="B43" s="161"/>
      <c r="C43" s="161"/>
      <c r="D43" s="161"/>
      <c r="E43" s="63" t="e">
        <f>SUM(I35/I16)</f>
        <v>#DIV/0!</v>
      </c>
      <c r="F43" s="63" t="e">
        <f>SUM(J35/J16)</f>
        <v>#DIV/0!</v>
      </c>
      <c r="G43" s="63" t="e">
        <f>SUM(K35/K16)</f>
        <v>#DIV/0!</v>
      </c>
      <c r="H43" s="54"/>
      <c r="I43" s="162"/>
      <c r="J43" s="149"/>
      <c r="K43" s="149"/>
    </row>
    <row r="44" spans="1:14" x14ac:dyDescent="0.2">
      <c r="A44" s="160" t="s">
        <v>99</v>
      </c>
      <c r="B44" s="161"/>
      <c r="C44" s="161"/>
      <c r="D44" s="161"/>
      <c r="E44" s="115">
        <f>SUM(E38-E19)</f>
        <v>0</v>
      </c>
      <c r="F44" s="115">
        <f>SUM(F38-F19)</f>
        <v>0</v>
      </c>
      <c r="G44" s="115">
        <f>SUM(G38-G19)</f>
        <v>0</v>
      </c>
      <c r="H44" s="54"/>
      <c r="I44" s="149"/>
      <c r="J44" s="149"/>
      <c r="K44" s="149"/>
    </row>
    <row r="45" spans="1:14" x14ac:dyDescent="0.2">
      <c r="A45" s="160" t="s">
        <v>98</v>
      </c>
      <c r="B45" s="161"/>
      <c r="C45" s="161"/>
      <c r="D45" s="161"/>
      <c r="E45" s="63" t="e">
        <f>SUM(E44/E19)</f>
        <v>#DIV/0!</v>
      </c>
      <c r="F45" s="63" t="e">
        <f>SUM(F44/F19)</f>
        <v>#DIV/0!</v>
      </c>
      <c r="G45" s="63" t="e">
        <f>SUM(G44/G19)</f>
        <v>#DIV/0!</v>
      </c>
      <c r="H45" s="54"/>
      <c r="I45" s="149"/>
      <c r="J45" s="149"/>
      <c r="K45" s="149"/>
    </row>
    <row r="46" spans="1:14" ht="4.5" customHeight="1" x14ac:dyDescent="0.2">
      <c r="A46" s="150"/>
      <c r="B46" s="127"/>
      <c r="C46" s="127"/>
      <c r="D46" s="127"/>
      <c r="E46" s="127"/>
      <c r="F46" s="127"/>
      <c r="G46" s="127"/>
      <c r="H46" s="127"/>
      <c r="I46" s="127"/>
      <c r="J46" s="127"/>
      <c r="K46" s="127"/>
    </row>
    <row r="47" spans="1:14" s="2" customFormat="1" ht="15.75" x14ac:dyDescent="0.25">
      <c r="A47" s="45" t="s">
        <v>54</v>
      </c>
      <c r="B47" s="71"/>
      <c r="C47" s="71"/>
      <c r="D47" s="71"/>
      <c r="E47" s="71"/>
      <c r="F47" s="71"/>
      <c r="G47" s="71"/>
      <c r="H47" s="45"/>
      <c r="I47" s="45"/>
      <c r="J47" s="45"/>
      <c r="K47" s="45"/>
    </row>
    <row r="48" spans="1:14" ht="39.75" customHeight="1" x14ac:dyDescent="0.2">
      <c r="A48" s="140" t="s">
        <v>118</v>
      </c>
      <c r="B48" s="140"/>
      <c r="C48" s="140"/>
      <c r="D48" s="140"/>
      <c r="E48" s="140"/>
      <c r="F48" s="140"/>
      <c r="G48" s="140"/>
      <c r="H48" s="156"/>
      <c r="I48" s="156"/>
      <c r="J48" s="156"/>
      <c r="K48" s="156"/>
      <c r="L48" s="15"/>
      <c r="M48" s="15"/>
      <c r="N48" s="15"/>
    </row>
  </sheetData>
  <sheetProtection password="DC3D" sheet="1" objects="1" scenarios="1" selectLockedCells="1"/>
  <mergeCells count="26">
    <mergeCell ref="A48:K48"/>
    <mergeCell ref="A36:K36"/>
    <mergeCell ref="A39:K39"/>
    <mergeCell ref="A46:K46"/>
    <mergeCell ref="A40:K40"/>
    <mergeCell ref="A42:D42"/>
    <mergeCell ref="A43:D43"/>
    <mergeCell ref="A44:D44"/>
    <mergeCell ref="A45:D45"/>
    <mergeCell ref="I37:K38"/>
    <mergeCell ref="I43:K45"/>
    <mergeCell ref="B38:D38"/>
    <mergeCell ref="A37:A38"/>
    <mergeCell ref="A1:K1"/>
    <mergeCell ref="A3:K3"/>
    <mergeCell ref="A21:K21"/>
    <mergeCell ref="A16:C16"/>
    <mergeCell ref="A35:C35"/>
    <mergeCell ref="I18:K19"/>
    <mergeCell ref="A2:K2"/>
    <mergeCell ref="A15:K15"/>
    <mergeCell ref="A17:K17"/>
    <mergeCell ref="A20:K20"/>
    <mergeCell ref="A34:K34"/>
    <mergeCell ref="A18:A19"/>
    <mergeCell ref="B19:D19"/>
  </mergeCells>
  <printOptions gridLines="1"/>
  <pageMargins left="0.25" right="0.25" top="0.75" bottom="0.75" header="0.3" footer="0.3"/>
  <pageSetup scale="76" orientation="landscape" r:id="rId1"/>
  <headerFooter alignWithMargins="0">
    <oddHeader>&amp;C&amp;A</oddHeader>
    <oddFooter>&amp;C&amp;D</oddFooter>
  </headerFooter>
  <rowBreaks count="1" manualBreakCount="1">
    <brk id="3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'Personnel Resource Rates-page 2'!A3:A19</xm:f>
          </x14:formula1>
          <xm:sqref>A23:A33 A5:A14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zoomScale="75" zoomScaleNormal="75" workbookViewId="0">
      <selection activeCell="F35" sqref="F35"/>
    </sheetView>
  </sheetViews>
  <sheetFormatPr defaultRowHeight="12.75" x14ac:dyDescent="0.2"/>
  <cols>
    <col min="1" max="1" width="50.7109375" customWidth="1"/>
    <col min="2" max="7" width="15.7109375" style="14" customWidth="1"/>
  </cols>
  <sheetData>
    <row r="1" spans="1:7" ht="23.25" x14ac:dyDescent="0.35">
      <c r="A1" s="136" t="s">
        <v>92</v>
      </c>
      <c r="B1" s="136"/>
      <c r="C1" s="136"/>
      <c r="D1" s="136"/>
      <c r="E1" s="136"/>
      <c r="F1" s="136"/>
      <c r="G1" s="136"/>
    </row>
    <row r="2" spans="1:7" s="16" customFormat="1" ht="15.75" x14ac:dyDescent="0.25">
      <c r="A2" s="45" t="s">
        <v>7</v>
      </c>
      <c r="B2" s="46" t="s">
        <v>11</v>
      </c>
      <c r="C2" s="46" t="s">
        <v>12</v>
      </c>
      <c r="D2" s="46" t="s">
        <v>13</v>
      </c>
      <c r="E2" s="46" t="s">
        <v>14</v>
      </c>
      <c r="F2" s="46" t="s">
        <v>15</v>
      </c>
      <c r="G2" s="46" t="s">
        <v>2</v>
      </c>
    </row>
    <row r="3" spans="1:7" x14ac:dyDescent="0.2">
      <c r="A3" s="39" t="s">
        <v>93</v>
      </c>
      <c r="B3" s="76">
        <f>SUM('Benefits-Resources-page 5'!K42)</f>
        <v>0</v>
      </c>
      <c r="C3" s="76">
        <f>SUM(B3)</f>
        <v>0</v>
      </c>
      <c r="D3" s="76">
        <f>SUM(B3)</f>
        <v>0</v>
      </c>
      <c r="E3" s="76">
        <f>SUM(B3)</f>
        <v>0</v>
      </c>
      <c r="F3" s="76">
        <f>SUM(B3)</f>
        <v>0</v>
      </c>
      <c r="G3" s="76">
        <f>SUM(B3:F3)</f>
        <v>0</v>
      </c>
    </row>
    <row r="4" spans="1:7" ht="5.0999999999999996" customHeight="1" x14ac:dyDescent="0.2">
      <c r="A4" s="127"/>
      <c r="B4" s="127"/>
      <c r="C4" s="127"/>
      <c r="D4" s="127"/>
      <c r="E4" s="127"/>
      <c r="F4" s="127"/>
      <c r="G4" s="127"/>
    </row>
    <row r="5" spans="1:7" s="7" customFormat="1" x14ac:dyDescent="0.2">
      <c r="A5" s="48" t="s">
        <v>62</v>
      </c>
      <c r="B5" s="101" t="s">
        <v>44</v>
      </c>
      <c r="C5" s="101" t="s">
        <v>3</v>
      </c>
      <c r="D5" s="101" t="s">
        <v>4</v>
      </c>
      <c r="E5" s="101" t="s">
        <v>5</v>
      </c>
      <c r="F5" s="101" t="s">
        <v>6</v>
      </c>
      <c r="G5" s="101"/>
    </row>
    <row r="6" spans="1:7" x14ac:dyDescent="0.2">
      <c r="A6" s="20"/>
      <c r="B6" s="17"/>
      <c r="C6" s="17"/>
      <c r="D6" s="17"/>
      <c r="E6" s="17"/>
      <c r="F6" s="17"/>
      <c r="G6" s="66">
        <f>SUM(B6:F6)</f>
        <v>0</v>
      </c>
    </row>
    <row r="7" spans="1:7" x14ac:dyDescent="0.2">
      <c r="A7" s="11"/>
      <c r="B7" s="17"/>
      <c r="C7" s="17"/>
      <c r="D7" s="17"/>
      <c r="E7" s="17"/>
      <c r="F7" s="17"/>
      <c r="G7" s="66">
        <f t="shared" ref="G7:G15" si="0">SUM(B7:F7)</f>
        <v>0</v>
      </c>
    </row>
    <row r="8" spans="1:7" x14ac:dyDescent="0.2">
      <c r="A8" s="20"/>
      <c r="B8" s="17"/>
      <c r="C8" s="17"/>
      <c r="D8" s="17"/>
      <c r="E8" s="17"/>
      <c r="F8" s="17"/>
      <c r="G8" s="66">
        <f t="shared" si="0"/>
        <v>0</v>
      </c>
    </row>
    <row r="9" spans="1:7" x14ac:dyDescent="0.2">
      <c r="A9" s="20"/>
      <c r="B9" s="17"/>
      <c r="C9" s="17"/>
      <c r="D9" s="17"/>
      <c r="E9" s="17"/>
      <c r="F9" s="17"/>
      <c r="G9" s="66">
        <f t="shared" si="0"/>
        <v>0</v>
      </c>
    </row>
    <row r="10" spans="1:7" x14ac:dyDescent="0.2">
      <c r="A10" s="20"/>
      <c r="B10" s="17"/>
      <c r="C10" s="17"/>
      <c r="D10" s="17"/>
      <c r="E10" s="17"/>
      <c r="F10" s="17"/>
      <c r="G10" s="66">
        <f t="shared" si="0"/>
        <v>0</v>
      </c>
    </row>
    <row r="11" spans="1:7" x14ac:dyDescent="0.2">
      <c r="A11" s="20"/>
      <c r="B11" s="17"/>
      <c r="C11" s="17"/>
      <c r="D11" s="17"/>
      <c r="E11" s="17"/>
      <c r="F11" s="17"/>
      <c r="G11" s="66">
        <f t="shared" si="0"/>
        <v>0</v>
      </c>
    </row>
    <row r="12" spans="1:7" x14ac:dyDescent="0.2">
      <c r="A12" s="20"/>
      <c r="B12" s="17"/>
      <c r="C12" s="17"/>
      <c r="D12" s="17"/>
      <c r="E12" s="17"/>
      <c r="F12" s="17"/>
      <c r="G12" s="66">
        <f t="shared" si="0"/>
        <v>0</v>
      </c>
    </row>
    <row r="13" spans="1:7" x14ac:dyDescent="0.2">
      <c r="A13" s="20"/>
      <c r="B13" s="17"/>
      <c r="C13" s="17"/>
      <c r="D13" s="17"/>
      <c r="E13" s="17"/>
      <c r="F13" s="17"/>
      <c r="G13" s="66">
        <f t="shared" si="0"/>
        <v>0</v>
      </c>
    </row>
    <row r="14" spans="1:7" x14ac:dyDescent="0.2">
      <c r="A14" s="20"/>
      <c r="B14" s="17"/>
      <c r="C14" s="17"/>
      <c r="D14" s="17"/>
      <c r="E14" s="17"/>
      <c r="F14" s="17"/>
      <c r="G14" s="66">
        <f t="shared" si="0"/>
        <v>0</v>
      </c>
    </row>
    <row r="15" spans="1:7" x14ac:dyDescent="0.2">
      <c r="A15" s="21"/>
      <c r="B15" s="17"/>
      <c r="C15" s="17"/>
      <c r="D15" s="17"/>
      <c r="E15" s="17"/>
      <c r="F15" s="17"/>
      <c r="G15" s="66">
        <f t="shared" si="0"/>
        <v>0</v>
      </c>
    </row>
    <row r="16" spans="1:7" ht="5.0999999999999996" customHeight="1" x14ac:dyDescent="0.2">
      <c r="A16" s="127"/>
      <c r="B16" s="144"/>
      <c r="C16" s="144"/>
      <c r="D16" s="144"/>
      <c r="E16" s="144"/>
      <c r="F16" s="144"/>
      <c r="G16" s="144"/>
    </row>
    <row r="17" spans="1:7" s="7" customFormat="1" x14ac:dyDescent="0.2">
      <c r="A17" s="48" t="s">
        <v>63</v>
      </c>
      <c r="B17" s="101" t="s">
        <v>11</v>
      </c>
      <c r="C17" s="101" t="s">
        <v>12</v>
      </c>
      <c r="D17" s="101" t="s">
        <v>13</v>
      </c>
      <c r="E17" s="101" t="s">
        <v>14</v>
      </c>
      <c r="F17" s="101" t="s">
        <v>15</v>
      </c>
      <c r="G17" s="101"/>
    </row>
    <row r="18" spans="1:7" x14ac:dyDescent="0.2">
      <c r="A18" s="20"/>
      <c r="B18" s="17"/>
      <c r="C18" s="17"/>
      <c r="D18" s="17"/>
      <c r="E18" s="17"/>
      <c r="F18" s="17"/>
      <c r="G18" s="66">
        <f>SUM(B18:F18)</f>
        <v>0</v>
      </c>
    </row>
    <row r="19" spans="1:7" x14ac:dyDescent="0.2">
      <c r="A19" s="20"/>
      <c r="B19" s="17"/>
      <c r="C19" s="17"/>
      <c r="D19" s="17"/>
      <c r="E19" s="17"/>
      <c r="F19" s="17"/>
      <c r="G19" s="66">
        <f t="shared" ref="G19:G27" si="1">SUM(B19:F19)</f>
        <v>0</v>
      </c>
    </row>
    <row r="20" spans="1:7" x14ac:dyDescent="0.2">
      <c r="A20" s="20"/>
      <c r="B20" s="17"/>
      <c r="C20" s="17"/>
      <c r="D20" s="17"/>
      <c r="E20" s="17"/>
      <c r="F20" s="17"/>
      <c r="G20" s="66">
        <f t="shared" si="1"/>
        <v>0</v>
      </c>
    </row>
    <row r="21" spans="1:7" x14ac:dyDescent="0.2">
      <c r="A21" s="20"/>
      <c r="B21" s="17"/>
      <c r="C21" s="17"/>
      <c r="D21" s="17"/>
      <c r="E21" s="17"/>
      <c r="F21" s="17"/>
      <c r="G21" s="66">
        <f t="shared" si="1"/>
        <v>0</v>
      </c>
    </row>
    <row r="22" spans="1:7" x14ac:dyDescent="0.2">
      <c r="A22" s="20"/>
      <c r="B22" s="17"/>
      <c r="C22" s="17"/>
      <c r="D22" s="17"/>
      <c r="E22" s="17"/>
      <c r="F22" s="17"/>
      <c r="G22" s="66">
        <f t="shared" si="1"/>
        <v>0</v>
      </c>
    </row>
    <row r="23" spans="1:7" x14ac:dyDescent="0.2">
      <c r="A23" s="20"/>
      <c r="B23" s="17"/>
      <c r="C23" s="17"/>
      <c r="D23" s="17"/>
      <c r="E23" s="17"/>
      <c r="F23" s="17"/>
      <c r="G23" s="66">
        <f t="shared" si="1"/>
        <v>0</v>
      </c>
    </row>
    <row r="24" spans="1:7" x14ac:dyDescent="0.2">
      <c r="A24" s="20"/>
      <c r="B24" s="17"/>
      <c r="C24" s="17"/>
      <c r="D24" s="17"/>
      <c r="E24" s="17"/>
      <c r="F24" s="17"/>
      <c r="G24" s="66">
        <f t="shared" si="1"/>
        <v>0</v>
      </c>
    </row>
    <row r="25" spans="1:7" x14ac:dyDescent="0.2">
      <c r="A25" s="20"/>
      <c r="B25" s="17"/>
      <c r="C25" s="17"/>
      <c r="D25" s="17"/>
      <c r="E25" s="17"/>
      <c r="F25" s="17"/>
      <c r="G25" s="66">
        <f t="shared" si="1"/>
        <v>0</v>
      </c>
    </row>
    <row r="26" spans="1:7" x14ac:dyDescent="0.2">
      <c r="A26" s="20"/>
      <c r="B26" s="17"/>
      <c r="C26" s="17"/>
      <c r="D26" s="17"/>
      <c r="E26" s="17"/>
      <c r="F26" s="17"/>
      <c r="G26" s="66">
        <f t="shared" si="1"/>
        <v>0</v>
      </c>
    </row>
    <row r="27" spans="1:7" x14ac:dyDescent="0.2">
      <c r="A27" s="20"/>
      <c r="B27" s="17"/>
      <c r="C27" s="17"/>
      <c r="D27" s="17"/>
      <c r="E27" s="17"/>
      <c r="F27" s="17"/>
      <c r="G27" s="66">
        <f t="shared" si="1"/>
        <v>0</v>
      </c>
    </row>
    <row r="28" spans="1:7" ht="5.0999999999999996" customHeight="1" x14ac:dyDescent="0.2">
      <c r="A28" s="127"/>
      <c r="B28" s="127"/>
      <c r="C28" s="127"/>
      <c r="D28" s="127"/>
      <c r="E28" s="127"/>
      <c r="F28" s="127"/>
      <c r="G28" s="127"/>
    </row>
    <row r="29" spans="1:7" s="7" customFormat="1" x14ac:dyDescent="0.2">
      <c r="A29" s="48" t="s">
        <v>90</v>
      </c>
      <c r="B29" s="101" t="s">
        <v>11</v>
      </c>
      <c r="C29" s="101" t="s">
        <v>12</v>
      </c>
      <c r="D29" s="101" t="s">
        <v>13</v>
      </c>
      <c r="E29" s="101" t="s">
        <v>14</v>
      </c>
      <c r="F29" s="101" t="s">
        <v>15</v>
      </c>
      <c r="G29" s="101"/>
    </row>
    <row r="30" spans="1:7" x14ac:dyDescent="0.2">
      <c r="A30" s="20"/>
      <c r="B30" s="17"/>
      <c r="C30" s="17"/>
      <c r="D30" s="17"/>
      <c r="E30" s="17"/>
      <c r="F30" s="17"/>
      <c r="G30" s="66">
        <f>SUM(B30:F30)</f>
        <v>0</v>
      </c>
    </row>
    <row r="31" spans="1:7" x14ac:dyDescent="0.2">
      <c r="A31" s="20"/>
      <c r="B31" s="17"/>
      <c r="C31" s="17"/>
      <c r="D31" s="17"/>
      <c r="E31" s="17"/>
      <c r="F31" s="17"/>
      <c r="G31" s="66">
        <f t="shared" ref="G31:G39" si="2">SUM(B31:F31)</f>
        <v>0</v>
      </c>
    </row>
    <row r="32" spans="1:7" x14ac:dyDescent="0.2">
      <c r="A32" s="20"/>
      <c r="B32" s="17"/>
      <c r="C32" s="17"/>
      <c r="D32" s="17"/>
      <c r="E32" s="17"/>
      <c r="F32" s="17"/>
      <c r="G32" s="66">
        <f t="shared" si="2"/>
        <v>0</v>
      </c>
    </row>
    <row r="33" spans="1:7" x14ac:dyDescent="0.2">
      <c r="A33" s="20"/>
      <c r="B33" s="17"/>
      <c r="C33" s="17"/>
      <c r="D33" s="17"/>
      <c r="E33" s="17"/>
      <c r="F33" s="17"/>
      <c r="G33" s="66">
        <f t="shared" si="2"/>
        <v>0</v>
      </c>
    </row>
    <row r="34" spans="1:7" x14ac:dyDescent="0.2">
      <c r="A34" s="20"/>
      <c r="B34" s="17"/>
      <c r="C34" s="17"/>
      <c r="D34" s="17"/>
      <c r="E34" s="17"/>
      <c r="F34" s="17"/>
      <c r="G34" s="66">
        <f t="shared" si="2"/>
        <v>0</v>
      </c>
    </row>
    <row r="35" spans="1:7" x14ac:dyDescent="0.2">
      <c r="A35" s="20"/>
      <c r="B35" s="17"/>
      <c r="C35" s="17"/>
      <c r="D35" s="17"/>
      <c r="E35" s="17"/>
      <c r="F35" s="17"/>
      <c r="G35" s="66">
        <f t="shared" si="2"/>
        <v>0</v>
      </c>
    </row>
    <row r="36" spans="1:7" x14ac:dyDescent="0.2">
      <c r="A36" s="20"/>
      <c r="B36" s="17"/>
      <c r="C36" s="17"/>
      <c r="D36" s="17"/>
      <c r="E36" s="17"/>
      <c r="F36" s="17"/>
      <c r="G36" s="66">
        <f t="shared" si="2"/>
        <v>0</v>
      </c>
    </row>
    <row r="37" spans="1:7" x14ac:dyDescent="0.2">
      <c r="A37" s="20"/>
      <c r="B37" s="17"/>
      <c r="C37" s="17"/>
      <c r="D37" s="17"/>
      <c r="E37" s="17"/>
      <c r="F37" s="17"/>
      <c r="G37" s="66">
        <f t="shared" si="2"/>
        <v>0</v>
      </c>
    </row>
    <row r="38" spans="1:7" x14ac:dyDescent="0.2">
      <c r="A38" s="20"/>
      <c r="B38" s="17"/>
      <c r="C38" s="17"/>
      <c r="D38" s="17"/>
      <c r="E38" s="17"/>
      <c r="F38" s="17"/>
      <c r="G38" s="66">
        <f t="shared" si="2"/>
        <v>0</v>
      </c>
    </row>
    <row r="39" spans="1:7" x14ac:dyDescent="0.2">
      <c r="A39" s="20"/>
      <c r="B39" s="17"/>
      <c r="C39" s="17"/>
      <c r="D39" s="17"/>
      <c r="E39" s="17"/>
      <c r="F39" s="17"/>
      <c r="G39" s="66">
        <f t="shared" si="2"/>
        <v>0</v>
      </c>
    </row>
    <row r="40" spans="1:7" ht="5.0999999999999996" customHeight="1" x14ac:dyDescent="0.2">
      <c r="A40" s="127"/>
      <c r="B40" s="127"/>
      <c r="C40" s="127"/>
      <c r="D40" s="127"/>
      <c r="E40" s="127"/>
      <c r="F40" s="127"/>
      <c r="G40" s="127"/>
    </row>
    <row r="41" spans="1:7" s="7" customFormat="1" x14ac:dyDescent="0.2">
      <c r="A41" s="83" t="s">
        <v>115</v>
      </c>
      <c r="B41" s="101" t="s">
        <v>11</v>
      </c>
      <c r="C41" s="101" t="s">
        <v>12</v>
      </c>
      <c r="D41" s="101" t="s">
        <v>13</v>
      </c>
      <c r="E41" s="101" t="s">
        <v>14</v>
      </c>
      <c r="F41" s="101" t="s">
        <v>15</v>
      </c>
      <c r="G41" s="101" t="s">
        <v>2</v>
      </c>
    </row>
    <row r="42" spans="1:7" ht="15.75" x14ac:dyDescent="0.25">
      <c r="A42" s="71" t="s">
        <v>2</v>
      </c>
      <c r="B42" s="72">
        <f t="shared" ref="B42:G42" si="3">SUM(B3:B39)</f>
        <v>0</v>
      </c>
      <c r="C42" s="72">
        <f t="shared" si="3"/>
        <v>0</v>
      </c>
      <c r="D42" s="72">
        <f t="shared" si="3"/>
        <v>0</v>
      </c>
      <c r="E42" s="72">
        <f t="shared" si="3"/>
        <v>0</v>
      </c>
      <c r="F42" s="72">
        <f t="shared" si="3"/>
        <v>0</v>
      </c>
      <c r="G42" s="72">
        <f t="shared" si="3"/>
        <v>0</v>
      </c>
    </row>
    <row r="43" spans="1:7" x14ac:dyDescent="0.2">
      <c r="A43" s="73" t="s">
        <v>83</v>
      </c>
      <c r="B43" s="74"/>
      <c r="C43" s="75">
        <f>SUM(B42:C42)</f>
        <v>0</v>
      </c>
      <c r="D43" s="75">
        <f>SUM(B42:D42)</f>
        <v>0</v>
      </c>
      <c r="E43" s="75">
        <f>SUM(B42:E42)</f>
        <v>0</v>
      </c>
      <c r="F43" s="75">
        <f>SUM(B42:F42)</f>
        <v>0</v>
      </c>
      <c r="G43" s="74"/>
    </row>
    <row r="44" spans="1:7" ht="5.0999999999999996" customHeight="1" x14ac:dyDescent="0.2">
      <c r="A44" s="127"/>
      <c r="B44" s="127"/>
      <c r="C44" s="127"/>
      <c r="D44" s="127"/>
      <c r="E44" s="127"/>
      <c r="F44" s="127"/>
      <c r="G44" s="127"/>
    </row>
    <row r="45" spans="1:7" s="7" customFormat="1" x14ac:dyDescent="0.2">
      <c r="A45" s="48" t="s">
        <v>108</v>
      </c>
      <c r="B45" s="101" t="s">
        <v>11</v>
      </c>
      <c r="C45" s="101" t="s">
        <v>12</v>
      </c>
      <c r="D45" s="101" t="s">
        <v>13</v>
      </c>
      <c r="E45" s="101" t="s">
        <v>14</v>
      </c>
      <c r="F45" s="101" t="s">
        <v>15</v>
      </c>
      <c r="G45" s="101" t="s">
        <v>2</v>
      </c>
    </row>
    <row r="46" spans="1:7" x14ac:dyDescent="0.2">
      <c r="A46" s="67" t="s">
        <v>65</v>
      </c>
      <c r="B46" s="68">
        <f>SUM('Benefits-Resources-page 5'!G44)</f>
        <v>0</v>
      </c>
      <c r="C46" s="68">
        <f>SUM(B46)</f>
        <v>0</v>
      </c>
      <c r="D46" s="68">
        <f>SUM(B46)</f>
        <v>0</v>
      </c>
      <c r="E46" s="68">
        <f>SUM(B46)</f>
        <v>0</v>
      </c>
      <c r="F46" s="68">
        <f>SUM(B46)</f>
        <v>0</v>
      </c>
      <c r="G46" s="68">
        <f>SUM(B46:F46)</f>
        <v>0</v>
      </c>
    </row>
    <row r="47" spans="1:7" x14ac:dyDescent="0.2">
      <c r="A47" s="67" t="s">
        <v>66</v>
      </c>
      <c r="B47" s="69" t="e">
        <f>SUM('Benefits-Resources-page 5'!G45)</f>
        <v>#DIV/0!</v>
      </c>
      <c r="C47" s="69" t="e">
        <f>SUM(B47)</f>
        <v>#DIV/0!</v>
      </c>
      <c r="D47" s="69" t="e">
        <f>SUM(B47)</f>
        <v>#DIV/0!</v>
      </c>
      <c r="E47" s="69" t="e">
        <f>SUM(B47)</f>
        <v>#DIV/0!</v>
      </c>
      <c r="F47" s="69" t="e">
        <f>SUM(B47)</f>
        <v>#DIV/0!</v>
      </c>
      <c r="G47" s="70"/>
    </row>
    <row r="48" spans="1:7" ht="5.0999999999999996" customHeight="1" x14ac:dyDescent="0.2">
      <c r="A48" s="127"/>
      <c r="B48" s="127"/>
      <c r="C48" s="127"/>
      <c r="D48" s="127"/>
      <c r="E48" s="127"/>
      <c r="F48" s="127"/>
      <c r="G48" s="127"/>
    </row>
    <row r="49" spans="1:14" ht="15.75" x14ac:dyDescent="0.25">
      <c r="A49" s="163" t="s">
        <v>54</v>
      </c>
      <c r="B49" s="164"/>
      <c r="C49" s="164"/>
      <c r="D49" s="164"/>
      <c r="E49" s="164"/>
      <c r="F49" s="164"/>
      <c r="G49" s="164"/>
      <c r="H49" s="114"/>
      <c r="I49" s="114"/>
      <c r="J49" s="114"/>
      <c r="K49" s="114"/>
    </row>
    <row r="50" spans="1:14" ht="27.75" customHeight="1" x14ac:dyDescent="0.2">
      <c r="A50" s="140" t="s">
        <v>117</v>
      </c>
      <c r="B50" s="140"/>
      <c r="C50" s="140"/>
      <c r="D50" s="140"/>
      <c r="E50" s="140"/>
      <c r="F50" s="140"/>
      <c r="G50" s="140"/>
      <c r="H50" s="113"/>
      <c r="I50" s="113"/>
      <c r="J50" s="113"/>
      <c r="K50" s="113"/>
      <c r="L50" s="15"/>
      <c r="M50" s="15"/>
      <c r="N50" s="15"/>
    </row>
  </sheetData>
  <sheetProtection password="DC3D" sheet="1" objects="1" scenarios="1" selectLockedCells="1"/>
  <mergeCells count="9">
    <mergeCell ref="A50:G50"/>
    <mergeCell ref="A48:G48"/>
    <mergeCell ref="A44:G44"/>
    <mergeCell ref="A40:G40"/>
    <mergeCell ref="A1:G1"/>
    <mergeCell ref="A4:G4"/>
    <mergeCell ref="A16:G16"/>
    <mergeCell ref="A28:G28"/>
    <mergeCell ref="A49:G49"/>
  </mergeCells>
  <printOptions gridLines="1"/>
  <pageMargins left="0.7" right="0.7" top="0.75" bottom="0.75" header="0.3" footer="0.3"/>
  <pageSetup scale="78" orientation="landscape" r:id="rId1"/>
  <headerFooter alignWithMargins="0">
    <oddHeader>&amp;C&amp;A</oddHeader>
    <oddFooter>&amp;C&amp;D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05DF04294D64995F45E36A6012B67" ma:contentTypeVersion="0" ma:contentTypeDescription="Create a new document." ma:contentTypeScope="" ma:versionID="77313ebaf7f8e9a35932aa95a14ab24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7CE9F65-9E59-4122-8638-67BED0EDD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90D1B16-B856-46D7-B506-585EF02789A1}">
  <ds:schemaRefs>
    <ds:schemaRef ds:uri="http://schemas.microsoft.com/sharepoint/v3/contenttype/forms"/>
  </ds:schemaRefs>
</ds:datastoreItem>
</file>

<file path=customXml/itemProps3.xml><?xml version="1.0" encoding="utf-8"?>
<ds:datastoreItem xmlns:ds="http://schemas.openxmlformats.org/officeDocument/2006/customXml" ds:itemID="{49808919-8ED8-4AD0-99B7-3AB3916E7A8B}">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ROI Definitions-page i</vt:lpstr>
      <vt:lpstr>ROI-Summary-page 1</vt:lpstr>
      <vt:lpstr>Personnel Resource Rates-page 2</vt:lpstr>
      <vt:lpstr>Costs-ImpResourcesbyHour-page 3</vt:lpstr>
      <vt:lpstr>Costs-Goods-Services-page 4</vt:lpstr>
      <vt:lpstr>Benefits-Resources-page 5</vt:lpstr>
      <vt:lpstr>Benefits-Goods-Services-page 6</vt:lpstr>
      <vt:lpstr>'Benefits-Goods-Services-page 6'!Print_Area</vt:lpstr>
      <vt:lpstr>'Benefits-Resources-page 5'!Print_Area</vt:lpstr>
      <vt:lpstr>'Costs-Goods-Services-page 4'!Print_Area</vt:lpstr>
      <vt:lpstr>'Costs-ImpResourcesbyHour-page 3'!Print_Area</vt:lpstr>
      <vt:lpstr>'Personnel Resource Rates-page 2'!Print_Area</vt:lpstr>
      <vt:lpstr>'ROI-Summary-page 1'!Print_Area</vt:lpstr>
      <vt:lpstr>ResourceListwRate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 - Robert Anthony Watson II</dc:creator>
  <cp:lastModifiedBy>SW - Robert Anthony Watson II</cp:lastModifiedBy>
  <cp:lastPrinted>2010-11-18T19:32:02Z</cp:lastPrinted>
  <dcterms:created xsi:type="dcterms:W3CDTF">1996-10-14T23:33:28Z</dcterms:created>
  <dcterms:modified xsi:type="dcterms:W3CDTF">2013-06-10T20:59:19Z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0x01010041B05DF04294D64995F45E36A6012B67</vt:lpwstr>
  </property>
</Properties>
</file>